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71" documentId="120_S{2AC9BD13-BADA-5192-A53E-5A8FF88502F6}" xr6:coauthVersionLast="47" xr6:coauthVersionMax="47" xr10:uidLastSave="{D7E3A4DE-E2DE-4B3E-93CE-C6E770463B4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8" i="4"/>
  <c r="J13"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<sst xmlns="http://schemas.openxmlformats.org/spreadsheetml/2006/main" count="180314" uniqueCount="39139">
  <si>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</si>
  <si>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</si>
  <si>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</si>
  <si>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</si>
  <si>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</si>
  <si>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</si>
  <si>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</si>
  <si>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</si>
  <si>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</si>
  <si>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</si>
  <si>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</si>
  <si>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</si>
  <si>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</si>
  <si>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</si>
  <si>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</si>
  <si>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</si>
  <si>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</si>
  <si>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</si>
  <si>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</si>
  <si>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</si>
  <si>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</si>
  <si>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</si>
  <si>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</si>
  <si>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</si>
  <si>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</si>
  <si>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</si>
  <si>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</si>
  <si>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</si>
  <si>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</si>
  <si>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</si>
  <si>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</si>
  <si>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</si>
  <si>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</si>
  <si>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</si>
  <si>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</si>
  <si>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</si>
  <si>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</si>
  <si>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</si>
  <si>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</si>
  <si>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</si>
  <si>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</si>
  <si>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</si>
  <si>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</si>
  <si>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</si>
  <si>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</si>
  <si>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</si>
  <si>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</si>
  <si>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</si>
  <si>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</si>
  <si>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</si>
  <si>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</si>
  <si>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</si>
  <si>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</si>
  <si>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</si>
  <si>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</si>
  <si>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</si>
  <si>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</si>
  <si>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</si>
  <si>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</si>
  <si>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</si>
  <si>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</si>
  <si>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</si>
  <si>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</si>
  <si>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</si>
  <si>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</si>
  <si>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</si>
  <si>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</si>
  <si>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</si>
  <si>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</si>
  <si>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</si>
  <si>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</si>
  <si>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</si>
  <si>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</si>
  <si>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</si>
  <si>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</si>
  <si>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</si>
  <si>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</si>
  <si>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</si>
  <si>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</si>
  <si>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</si>
  <si>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</si>
  <si>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</si>
  <si>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</si>
  <si>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</si>
  <si>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</si>
  <si>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</si>
  <si>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</si>
  <si>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</si>
  <si>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</si>
  <si>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</si>
  <si>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</si>
  <si>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</si>
  <si>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</si>
  <si>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</si>
  <si>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</si>
  <si>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</si>
  <si>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</si>
  <si>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</si>
  <si>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</si>
  <si>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</si>
  <si>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</si>
  <si>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</si>
  <si>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</si>
  <si>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</si>
  <si>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</si>
  <si>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</si>
  <si>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</si>
  <si>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</si>
  <si>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</si>
  <si>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</si>
  <si>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</si>
  <si>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</si>
  <si>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</si>
  <si>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</si>
  <si>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</si>
  <si>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</si>
  <si>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</si>
  <si>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</si>
  <si>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</si>
  <si>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</si>
  <si>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</si>
  <si>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</si>
  <si>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</si>
  <si>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</si>
  <si>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</si>
  <si>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</si>
  <si>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</si>
  <si>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</si>
  <si>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</si>
  <si>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</si>
  <si>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</si>
  <si>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</si>
  <si>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</si>
  <si>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</si>
  <si>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</si>
  <si>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</si>
  <si>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</si>
  <si>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</si>
  <si>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</si>
  <si>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</si>
  <si>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</si>
  <si>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</si>
  <si>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</si>
  <si>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</si>
  <si>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</si>
  <si>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</si>
  <si>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</si>
  <si>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</si>
  <si>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</si>
  <si>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</si>
  <si>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</si>
  <si>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</si>
  <si>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</si>
  <si>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</si>
  <si>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</si>
  <si>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</si>
  <si>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</si>
  <si>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</si>
  <si>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</si>
  <si>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</si>
  <si>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</si>
  <si>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</si>
  <si>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</si>
  <si>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</si>
  <si>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</si>
  <si>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</si>
  <si>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</si>
  <si>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</si>
  <si>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</si>
  <si>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</si>
  <si>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</si>
  <si>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</si>
  <si>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</si>
  <si>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</si>
  <si>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</si>
  <si>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</si>
  <si>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</si>
  <si>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</si>
  <si>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</si>
  <si>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</si>
  <si>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</si>
  <si>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</si>
  <si>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</si>
  <si>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</si>
  <si>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</si>
  <si>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</si>
  <si>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</si>
  <si>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</si>
  <si>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</si>
  <si>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</si>
  <si>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</si>
  <si>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</si>
  <si>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</si>
  <si>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</si>
  <si>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</si>
  <si>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</si>
  <si>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</si>
  <si>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</si>
  <si>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</si>
  <si>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</si>
  <si>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</si>
  <si>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</si>
  <si>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</si>
  <si>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</si>
  <si>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</si>
  <si>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</si>
  <si>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</si>
  <si>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</si>
  <si>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</si>
  <si>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</si>
  <si>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</si>
  <si>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</si>
  <si>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</si>
  <si>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</si>
  <si>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</si>
  <si>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</si>
  <si>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</si>
  <si>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</si>
  <si>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</si>
  <si>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</si>
  <si>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</si>
  <si>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</si>
  <si>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</si>
  <si>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</si>
  <si>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</si>
  <si>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</si>
  <si>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</si>
  <si>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</si>
  <si>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</si>
  <si>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</si>
  <si>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</si>
  <si>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</si>
  <si>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</si>
  <si>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</si>
  <si>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</si>
  <si>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</si>
  <si>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</si>
  <si>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</si>
  <si>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</si>
  <si>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</si>
  <si>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</si>
  <si>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</si>
  <si>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</si>
  <si>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</si>
  <si>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</si>
  <si>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</si>
  <si>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</si>
  <si>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</si>
  <si>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</si>
  <si>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</si>
  <si>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</si>
  <si>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</si>
  <si>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</si>
  <si>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</si>
  <si>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</si>
  <si>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</si>
  <si>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</si>
  <si>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</si>
  <si>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</si>
  <si>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</si>
  <si>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</si>
  <si>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</si>
  <si>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</si>
  <si>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</si>
  <si>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</si>
  <si>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</si>
  <si>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</si>
  <si>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</si>
  <si>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</si>
  <si>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</si>
  <si>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</si>
  <si>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</si>
  <si>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</si>
  <si>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</si>
  <si>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</si>
  <si>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</si>
  <si>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</si>
  <si>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</si>
  <si>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</si>
  <si>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</si>
  <si>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</si>
  <si>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</si>
  <si>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</si>
  <si>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</si>
  <si>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</si>
  <si>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</si>
  <si>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</si>
  <si>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</si>
  <si>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</si>
  <si>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</si>
  <si>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</si>
  <si>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</si>
  <si>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</si>
  <si>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</si>
  <si>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</si>
  <si>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</si>
  <si>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</si>
  <si>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</si>
  <si>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</si>
  <si>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</si>
  <si>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</si>
  <si>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</si>
  <si>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</si>
  <si>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</si>
  <si>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</si>
  <si>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</si>
  <si>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</si>
  <si>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</si>
  <si>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</si>
  <si>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</si>
  <si>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</si>
  <si>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</si>
  <si>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</si>
  <si>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</si>
  <si>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</si>
  <si>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</si>
  <si>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</si>
  <si>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</si>
  <si>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</si>
  <si>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</si>
  <si>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</si>
  <si>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</si>
  <si>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</si>
  <si>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</si>
  <si>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</si>
  <si>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</si>
  <si>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</si>
  <si>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</si>
  <si>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</si>
  <si>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</si>
  <si>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</si>
  <si>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</si>
  <si>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</si>
  <si>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</si>
  <si>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</si>
  <si>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</si>
  <si>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</si>
  <si>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</si>
  <si>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</si>
  <si>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</si>
  <si>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</si>
  <si>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</si>
  <si>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</si>
  <si>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</si>
  <si>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</si>
  <si>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</si>
  <si>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</si>
  <si>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</si>
  <si>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</si>
  <si>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</si>
  <si>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</si>
  <si>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</si>
  <si>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</si>
  <si>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</si>
  <si>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</si>
  <si>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</si>
  <si>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</si>
  <si>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</si>
  <si>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</si>
  <si>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</si>
  <si>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</si>
  <si>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</si>
  <si>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</si>
  <si>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</si>
  <si>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</si>
  <si>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</si>
  <si>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</si>
  <si>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</si>
  <si>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</si>
  <si>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</si>
  <si>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</si>
  <si>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</si>
  <si>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</si>
  <si>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</si>
  <si>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</si>
  <si>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</si>
  <si>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</si>
  <si>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</si>
  <si>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</si>
  <si>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</si>
  <si>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</si>
  <si>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</si>
  <si>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</si>
  <si>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</si>
  <si>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</si>
  <si>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</si>
  <si>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</si>
  <si>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</si>
  <si>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</si>
  <si>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</si>
  <si>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</si>
  <si>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</si>
  <si>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</si>
  <si>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</si>
  <si>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</si>
  <si>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</si>
  <si>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</si>
  <si>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</si>
  <si>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</si>
  <si>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</si>
  <si>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</si>
  <si>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</si>
  <si>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</si>
  <si>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</si>
  <si>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</si>
  <si>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</si>
  <si>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</si>
  <si>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</si>
  <si>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</si>
  <si>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</si>
  <si>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</si>
  <si>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</si>
  <si>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</si>
  <si>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</si>
  <si>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</si>
  <si>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</si>
  <si>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</si>
  <si>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</si>
  <si>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</si>
  <si>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</si>
  <si>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</si>
  <si>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</si>
  <si>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</si>
  <si>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</si>
  <si>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</si>
  <si>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</si>
  <si>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</si>
  <si>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</si>
  <si>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</si>
  <si>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</si>
  <si>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</si>
  <si>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</si>
  <si>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</si>
  <si>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</si>
  <si>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</si>
  <si>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</si>
  <si>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</si>
  <si>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</si>
  <si>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</si>
  <si>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</si>
  <si>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</si>
  <si>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</si>
  <si>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</si>
  <si>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</si>
  <si>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</si>
  <si>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</si>
  <si>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</si>
  <si>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</si>
  <si>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</si>
  <si>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</si>
  <si>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</si>
  <si>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</si>
  <si>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</si>
  <si>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</si>
  <si>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</si>
  <si>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</si>
  <si>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</si>
  <si>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</si>
  <si>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</si>
  <si>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</si>
  <si>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</si>
  <si>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</si>
  <si>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</si>
  <si>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</si>
  <si>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</si>
  <si>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</si>
  <si>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</si>
  <si>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</si>
  <si>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</si>
  <si>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</si>
  <si>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</si>
  <si>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</si>
  <si>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</si>
  <si>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</si>
  <si>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</si>
  <si>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</si>
  <si>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</si>
  <si>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</si>
  <si>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</si>
  <si>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</si>
  <si>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</si>
  <si>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</si>
  <si>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</si>
  <si>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</si>
  <si>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</si>
  <si>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</si>
  <si>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</si>
  <si>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</si>
  <si>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</si>
  <si>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</si>
  <si>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</si>
  <si>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</si>
  <si>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</si>
  <si>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</si>
  <si>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</si>
  <si>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</si>
  <si>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</si>
  <si>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</si>
  <si>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</si>
  <si>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</si>
  <si>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</si>
  <si>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</si>
  <si>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</si>
  <si>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</si>
  <si>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</si>
  <si>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</si>
  <si>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</si>
  <si>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</si>
  <si>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</si>
  <si>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</si>
  <si>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</si>
  <si>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</si>
  <si>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</si>
  <si>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</si>
  <si>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</si>
  <si>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</si>
  <si>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</si>
  <si>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</si>
  <si>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</si>
  <si>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</si>
  <si>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</si>
  <si>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</si>
  <si>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</si>
  <si>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</si>
  <si>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</si>
  <si>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</si>
  <si>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</si>
  <si>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</si>
  <si>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</si>
  <si>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</si>
  <si>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</si>
  <si>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</si>
  <si>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</si>
  <si>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</si>
  <si>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</si>
  <si>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</si>
  <si>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</si>
  <si>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</si>
  <si>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</si>
  <si>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</si>
  <si>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</si>
  <si>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</si>
  <si>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</si>
  <si>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</si>
  <si>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</si>
  <si>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</si>
  <si>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</si>
  <si>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</si>
  <si>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</si>
  <si>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</si>
  <si>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</si>
  <si>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</si>
  <si>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</si>
  <si>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</si>
  <si>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</si>
  <si>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</si>
  <si>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</si>
  <si>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</si>
  <si>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</si>
  <si>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</si>
  <si>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</si>
  <si>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</si>
  <si>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</si>
  <si>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</si>
  <si>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</si>
  <si>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</si>
  <si>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</si>
  <si>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</si>
  <si>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</si>
  <si>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</si>
  <si>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</si>
  <si>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</si>
  <si>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</si>
  <si>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</si>
  <si>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</si>
  <si>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</si>
  <si>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</si>
  <si>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</si>
  <si>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</si>
  <si>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</si>
  <si>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</si>
  <si>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</si>
  <si>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</si>
  <si>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</si>
  <si>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</si>
  <si>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</si>
  <si>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</si>
  <si>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</si>
  <si>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</si>
  <si>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</si>
  <si>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</si>
  <si>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</si>
  <si>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</si>
  <si>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</si>
  <si>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</si>
  <si>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</si>
  <si>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</si>
  <si>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</si>
  <si>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</si>
  <si>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</si>
  <si>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</si>
  <si>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</si>
  <si>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</si>
  <si>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</si>
  <si>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</si>
  <si>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</si>
  <si>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</si>
  <si>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</si>
  <si>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</si>
  <si>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</si>
  <si>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</si>
  <si>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</si>
  <si>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</si>
  <si>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</si>
  <si>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</si>
  <si>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</si>
  <si>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</si>
  <si>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</si>
  <si>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</si>
  <si>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</si>
  <si>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</si>
  <si>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</si>
  <si>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</si>
  <si>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</si>
  <si>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</si>
  <si>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</si>
  <si>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</si>
  <si>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</si>
  <si>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</si>
  <si>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</si>
  <si>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</si>
  <si>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</si>
  <si>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</si>
  <si>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</si>
  <si>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</si>
  <si>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</si>
  <si>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</si>
  <si>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</si>
  <si>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</si>
  <si>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</si>
  <si>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</si>
  <si>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</si>
  <si>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</si>
  <si>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</si>
  <si>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</si>
  <si>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</si>
  <si>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</si>
  <si>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</si>
  <si>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</si>
  <si>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</si>
  <si>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</si>
  <si>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</si>
  <si>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</si>
  <si>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</si>
  <si>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</si>
  <si>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</si>
  <si>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</si>
  <si>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</si>
  <si>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</si>
  <si>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</si>
  <si>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</si>
  <si>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</si>
  <si>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</si>
  <si>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</si>
  <si>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</si>
  <si>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</si>
  <si>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</si>
  <si>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</si>
  <si>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</si>
  <si>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</si>
  <si>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</si>
  <si>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</si>
  <si>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</si>
  <si>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</si>
  <si>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</si>
  <si>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</si>
  <si>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</si>
  <si>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</si>
  <si>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</si>
  <si>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</si>
  <si>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</si>
  <si>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</si>
  <si>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</si>
  <si>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</si>
  <si>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</si>
  <si>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</si>
  <si>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</si>
  <si>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</si>
  <si>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</si>
  <si>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</si>
  <si>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</si>
  <si>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</si>
  <si>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</si>
  <si>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</si>
  <si>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</si>
  <si>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</si>
  <si>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</si>
  <si>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</si>
  <si>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</si>
  <si>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</si>
  <si>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</si>
  <si>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</si>
  <si>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</si>
  <si>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</si>
  <si>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</si>
  <si>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</si>
  <si>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</si>
  <si>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</si>
  <si>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</si>
  <si>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</si>
  <si>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</si>
  <si>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</si>
  <si>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</si>
  <si>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</si>
  <si>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</si>
  <si>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</si>
  <si>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</si>
  <si>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</si>
  <si>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</si>
  <si>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</si>
  <si>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</si>
  <si>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</si>
  <si>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</si>
  <si>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</si>
  <si>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</si>
  <si>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</si>
  <si>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</si>
  <si>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</si>
  <si>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</si>
  <si>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</si>
  <si>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</si>
  <si>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</si>
  <si>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</si>
  <si>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</si>
  <si>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</si>
  <si>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</si>
  <si>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</si>
  <si>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</si>
  <si>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</si>
  <si>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</si>
  <si>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</si>
  <si>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</si>
  <si>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</si>
  <si>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</si>
  <si>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</si>
  <si>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</si>
  <si>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</si>
  <si>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</si>
  <si>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</si>
  <si>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</si>
  <si>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</si>
  <si>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</si>
  <si>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</si>
  <si>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</si>
  <si>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</si>
  <si>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</si>
  <si>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</si>
  <si>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</si>
  <si>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</si>
  <si>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</si>
  <si>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</si>
  <si>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</si>
  <si>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</si>
  <si>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</si>
  <si>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</si>
  <si>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</si>
  <si>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</si>
  <si>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</si>
  <si>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</si>
  <si>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</si>
  <si>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</si>
  <si>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</si>
  <si>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</si>
  <si>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</si>
  <si>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</si>
  <si>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</si>
  <si>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</si>
  <si>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</si>
  <si>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</si>
  <si>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</si>
  <si>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</si>
  <si>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</si>
  <si>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</si>
  <si>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</si>
  <si>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</si>
  <si>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</si>
  <si>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</si>
  <si>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</si>
  <si>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</si>
  <si>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</si>
  <si>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</si>
  <si>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</si>
  <si>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</si>
  <si>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</si>
  <si>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</si>
  <si>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</si>
  <si>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</si>
  <si>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</si>
  <si>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</si>
  <si>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</si>
  <si>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</si>
  <si>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</si>
  <si>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</si>
  <si>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</si>
  <si>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</si>
  <si>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</si>
  <si>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</si>
  <si>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</si>
  <si>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</si>
  <si>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</si>
  <si>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</si>
  <si>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</si>
  <si>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</si>
  <si>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</si>
  <si>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</si>
  <si>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</si>
  <si>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</si>
  <si>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</si>
  <si>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</si>
  <si>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</si>
  <si>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</si>
  <si>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</si>
  <si>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</si>
  <si>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</si>
  <si>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</si>
  <si>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</si>
  <si>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</si>
  <si>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</si>
  <si>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</si>
  <si>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</si>
  <si>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</si>
  <si>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</si>
  <si>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</si>
  <si>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</si>
  <si>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</si>
  <si>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</si>
  <si>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</si>
  <si>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</si>
  <si>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</si>
  <si>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</si>
  <si>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</si>
  <si>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</si>
  <si>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</si>
  <si>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</si>
  <si>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</si>
  <si>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</si>
  <si>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</si>
  <si>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</si>
  <si>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</si>
  <si>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</si>
  <si>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</si>
  <si>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</si>
  <si>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</si>
  <si>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</si>
  <si>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</si>
  <si>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</si>
  <si>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</si>
  <si>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</si>
  <si>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</si>
  <si>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</si>
  <si>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</si>
  <si>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</si>
  <si>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</si>
  <si>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</si>
  <si>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</si>
  <si>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</si>
  <si>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</si>
  <si>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</si>
  <si>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</si>
  <si>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</si>
  <si>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</si>
  <si>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</si>
  <si>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</si>
  <si>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</si>
  <si>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</si>
  <si>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</si>
  <si>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</si>
  <si>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</si>
  <si>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</si>
  <si>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</si>
  <si>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</si>
  <si>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</si>
  <si>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</si>
  <si>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</si>
  <si>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</si>
  <si>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</si>
  <si>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</si>
  <si>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</si>
  <si>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</si>
  <si>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</si>
  <si>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</si>
  <si>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</si>
  <si>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</si>
  <si>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</si>
  <si>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</si>
  <si>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</si>
  <si>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</si>
  <si>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</si>
  <si>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</si>
  <si>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</si>
  <si>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</si>
  <si>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</si>
  <si>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</si>
  <si>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</si>
  <si>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</si>
  <si>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</si>
  <si>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</si>
  <si>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</si>
  <si>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</si>
  <si>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</si>
  <si>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</si>
  <si>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</si>
  <si>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</si>
  <si>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</si>
  <si>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</si>
  <si>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</si>
  <si>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</si>
  <si>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</si>
  <si>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</si>
  <si>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</si>
  <si>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</si>
  <si>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</si>
  <si>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</si>
  <si>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</si>
  <si>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</si>
  <si>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</si>
  <si>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</si>
  <si>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</si>
  <si>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</si>
  <si>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</si>
  <si>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</si>
  <si>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</si>
  <si>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</si>
  <si>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</si>
  <si>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</si>
  <si>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</si>
  <si>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</si>
  <si>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</si>
  <si>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</si>
  <si>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</si>
  <si>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</si>
  <si>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</si>
  <si>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</si>
  <si>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</si>
  <si>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</si>
  <si>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</si>
  <si>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</si>
  <si>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</si>
  <si>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</si>
  <si>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</si>
  <si>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</si>
  <si>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</si>
  <si>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</si>
  <si>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</si>
  <si>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</si>
  <si>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</si>
  <si>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</si>
  <si>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</si>
  <si>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</si>
  <si>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</si>
  <si>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</si>
  <si>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</si>
  <si>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</si>
  <si>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</si>
  <si>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</si>
  <si>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</si>
  <si>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</si>
  <si>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</si>
  <si>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</si>
  <si>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</si>
  <si>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</si>
  <si>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</si>
  <si>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</si>
  <si>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</si>
  <si>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</si>
  <si>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</si>
  <si>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</si>
  <si>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</si>
  <si>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</si>
  <si>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</si>
  <si>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</si>
  <si>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</si>
  <si>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</si>
  <si>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</si>
  <si>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</si>
  <si>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</si>
  <si>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</si>
  <si>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</si>
  <si>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</si>
  <si>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</si>
  <si>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</si>
  <si>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</si>
  <si>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</si>
  <si>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</si>
  <si>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</si>
  <si>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</si>
  <si>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</si>
  <si>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</si>
  <si>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</si>
  <si>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</si>
  <si>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</si>
  <si>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</si>
  <si>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</si>
  <si>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</si>
  <si>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</si>
  <si>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</si>
  <si>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</si>
  <si>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</si>
  <si>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</si>
  <si>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</si>
  <si>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</si>
  <si>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</si>
  <si>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</si>
  <si>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</si>
  <si>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</si>
  <si>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</si>
  <si>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</si>
  <si>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</si>
  <si>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</si>
  <si>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</si>
  <si>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</si>
  <si>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</si>
  <si>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</si>
  <si>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</si>
  <si>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</si>
  <si>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</si>
  <si>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</si>
  <si>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</si>
  <si>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</si>
  <si>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</si>
  <si>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</si>
  <si>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</si>
  <si>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</si>
  <si>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</si>
  <si>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</si>
  <si>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</si>
  <si>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</si>
  <si>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</si>
  <si>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</si>
  <si>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</si>
  <si>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</si>
  <si>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</si>
  <si>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</si>
  <si>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</si>
  <si>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</si>
  <si>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</si>
  <si>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</si>
  <si>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</si>
  <si>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</si>
  <si>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</si>
  <si>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</si>
  <si>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</si>
  <si>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</si>
  <si>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</si>
  <si>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</si>
  <si>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</si>
  <si>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</si>
  <si>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</si>
  <si>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</si>
  <si>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</si>
  <si>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</si>
  <si>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</si>
  <si>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</si>
  <si>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</si>
  <si>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</si>
  <si>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</si>
  <si>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</si>
  <si>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</si>
  <si>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</si>
  <si>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</si>
  <si>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</si>
  <si>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</si>
  <si>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</si>
  <si>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</si>
  <si>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</si>
  <si>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</si>
  <si>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</si>
  <si>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</si>
  <si>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</si>
  <si>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</si>
  <si>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</si>
  <si>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</si>
  <si>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</si>
  <si>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</si>
  <si>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</si>
  <si>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</si>
  <si>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</si>
  <si>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</si>
  <si>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</si>
  <si>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</si>
  <si>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</si>
  <si>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</si>
  <si>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</si>
  <si>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</si>
  <si>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</si>
  <si>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</si>
  <si>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</si>
  <si>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</si>
  <si>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</si>
  <si>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</si>
  <si>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</si>
  <si>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</si>
  <si>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</si>
  <si>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</si>
  <si>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</si>
  <si>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</si>
  <si>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</si>
  <si>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</si>
  <si>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</si>
  <si>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</si>
  <si>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</si>
  <si>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</si>
  <si>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</si>
  <si>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</si>
  <si>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</si>
  <si>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</si>
  <si>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</si>
  <si>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</si>
  <si>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</si>
  <si>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</si>
  <si>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</si>
  <si>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</si>
  <si>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</si>
  <si>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</si>
  <si>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</si>
  <si>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</si>
  <si>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</si>
  <si>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</si>
  <si>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</si>
  <si>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</si>
  <si>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</si>
  <si>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</si>
  <si>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</si>
  <si>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</si>
  <si>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</si>
  <si>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</si>
  <si>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</si>
  <si>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</si>
  <si>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</si>
  <si>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</si>
  <si>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</si>
  <si>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</si>
  <si>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</si>
  <si>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</si>
  <si>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</si>
  <si>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</si>
  <si>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</si>
  <si>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</si>
  <si>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</si>
  <si>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</si>
  <si>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</si>
  <si>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</si>
  <si>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</si>
  <si>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</si>
  <si>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</si>
  <si>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</si>
  <si>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</si>
  <si>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</si>
  <si>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</si>
  <si>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</si>
  <si>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</si>
  <si>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</si>
  <si>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</si>
  <si>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</si>
  <si>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</si>
  <si>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</si>
  <si>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</si>
  <si>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</si>
  <si>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</si>
  <si>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</si>
  <si>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</si>
  <si>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</si>
  <si>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</si>
  <si>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</si>
  <si>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</si>
  <si>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</si>
  <si>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</si>
  <si>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</si>
  <si>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</si>
  <si>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</si>
  <si>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</si>
  <si>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</si>
  <si>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</si>
  <si>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</si>
  <si>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</si>
  <si>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</si>
  <si>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</si>
  <si>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</si>
  <si>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</si>
  <si>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</si>
  <si>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</si>
  <si>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</si>
  <si>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</si>
  <si>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</si>
  <si>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</si>
  <si>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</si>
  <si>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</si>
  <si>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</si>
  <si>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</si>
  <si>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</si>
  <si>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</si>
  <si>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</si>
  <si>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</si>
  <si>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</si>
  <si>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</si>
  <si>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</si>
  <si>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</si>
  <si>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</si>
  <si>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</si>
  <si>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</si>
  <si>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</si>
  <si>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</si>
  <si>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</si>
  <si>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</si>
  <si>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</si>
  <si>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</si>
  <si>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</si>
  <si>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</si>
  <si>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</si>
  <si>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</si>
  <si>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</si>
  <si>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</si>
  <si>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</si>
  <si>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</si>
  <si>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</si>
  <si>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</si>
  <si>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</si>
  <si>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</si>
  <si>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</si>
  <si>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</si>
  <si>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</si>
  <si>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</si>
  <si>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</si>
  <si>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</si>
  <si>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</si>
  <si>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</si>
  <si>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</si>
  <si>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</si>
  <si>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</si>
  <si>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</si>
  <si>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</si>
  <si>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</si>
  <si>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</si>
  <si>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</si>
  <si>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</si>
  <si>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</si>
  <si>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</si>
  <si>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</si>
  <si>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</si>
  <si>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</si>
  <si>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</si>
  <si>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</si>
  <si>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</si>
  <si>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</si>
  <si>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</si>
  <si>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</si>
  <si>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</si>
  <si>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</si>
  <si>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</si>
  <si>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</si>
  <si>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</si>
  <si>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</si>
  <si>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</si>
  <si>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</si>
  <si>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</si>
  <si>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</si>
  <si>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</si>
  <si>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</si>
  <si>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</si>
  <si>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</si>
  <si>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</si>
  <si>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</si>
  <si>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</si>
  <si>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</si>
  <si>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</si>
  <si>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</si>
  <si>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</si>
  <si>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</si>
  <si>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</si>
  <si>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</si>
  <si>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</si>
  <si>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</si>
  <si>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</si>
  <si>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</si>
  <si>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</si>
  <si>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</si>
  <si>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</si>
  <si>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</si>
  <si>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</si>
  <si>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</si>
  <si>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</si>
  <si>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</si>
  <si>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</si>
  <si>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</si>
  <si>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</si>
  <si>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</si>
  <si>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</si>
  <si>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</si>
  <si>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</si>
  <si>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</si>
  <si>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</si>
  <si>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</si>
  <si>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</si>
  <si>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</si>
  <si>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</si>
  <si>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</si>
  <si>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</si>
  <si>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</si>
  <si>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</si>
  <si>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</si>
  <si>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</si>
  <si>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</si>
  <si>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</si>
  <si>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</si>
  <si>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</si>
  <si>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</si>
  <si>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</si>
  <si>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</si>
  <si>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</si>
  <si>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</si>
  <si>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</si>
  <si>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</si>
  <si>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</si>
  <si>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</si>
  <si>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</si>
  <si>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</si>
  <si>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</si>
  <si>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</si>
  <si>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</si>
  <si>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</si>
  <si>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</si>
  <si>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</si>
  <si>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</si>
  <si>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</si>
  <si>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</si>
  <si>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</si>
  <si>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</si>
  <si>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</si>
  <si>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</si>
  <si>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</si>
  <si>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</si>
  <si>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</si>
  <si>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</si>
  <si>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</si>
  <si>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</si>
  <si>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</si>
  <si>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</si>
  <si>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</si>
  <si>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</si>
  <si>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</si>
  <si>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</si>
  <si>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</si>
  <si>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</si>
  <si>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</si>
  <si>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</si>
  <si>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</si>
  <si>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</si>
  <si>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</si>
  <si>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</si>
  <si>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</si>
  <si>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</si>
  <si>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</si>
  <si>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</si>
  <si>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</si>
  <si>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</si>
  <si>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</si>
  <si>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</si>
  <si>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</si>
  <si>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</si>
  <si>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</si>
  <si>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</si>
  <si>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</si>
  <si>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</si>
  <si>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</si>
  <si>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</si>
  <si>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</si>
  <si>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</si>
  <si>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</si>
  <si>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</si>
  <si>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</si>
  <si>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</si>
  <si>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</si>
  <si>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</si>
  <si>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</si>
  <si>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</si>
  <si>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</si>
  <si>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</si>
  <si>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</si>
  <si>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</si>
  <si>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</si>
  <si>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</si>
  <si>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</si>
  <si>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</si>
  <si>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</si>
  <si>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</si>
  <si>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</si>
  <si>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</si>
  <si>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</si>
  <si>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</si>
  <si>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</si>
  <si>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</si>
  <si>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</si>
  <si>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</si>
  <si>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</si>
  <si>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</si>
  <si>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</si>
  <si>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</si>
  <si>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</si>
  <si>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</si>
  <si>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</si>
  <si>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</si>
  <si>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</si>
  <si>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</si>
  <si>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</si>
  <si>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</si>
  <si>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</si>
  <si>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</si>
  <si>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</si>
  <si>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</si>
  <si>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</si>
  <si>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</si>
  <si>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</si>
  <si>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</si>
  <si>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</si>
  <si>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</si>
  <si>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</si>
  <si>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</si>
  <si>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</si>
  <si>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</si>
  <si>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</si>
  <si>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</si>
  <si>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</si>
  <si>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</si>
  <si>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</si>
  <si>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</si>
  <si>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</si>
  <si>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</si>
  <si>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</si>
  <si>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</si>
  <si>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</si>
  <si>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</si>
  <si>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</si>
  <si>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</si>
  <si>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</si>
  <si>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</si>
  <si>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</si>
  <si>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</si>
  <si>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</si>
  <si>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</si>
  <si>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</si>
  <si>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</si>
  <si>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</si>
  <si>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</si>
  <si>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</si>
  <si>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</si>
  <si>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</si>
  <si>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</si>
  <si>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</si>
  <si>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</si>
  <si>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</si>
  <si>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</si>
  <si>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</si>
  <si>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</si>
  <si>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</si>
  <si>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</si>
  <si>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</si>
  <si>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</si>
  <si>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</si>
  <si>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</si>
  <si>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</si>
  <si>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</si>
  <si>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</si>
  <si>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</si>
  <si>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</si>
  <si>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</si>
  <si>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</si>
  <si>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</si>
  <si>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</si>
  <si>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</si>
  <si>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</si>
  <si>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</si>
  <si>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</si>
  <si>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</si>
  <si>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</si>
  <si>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</si>
  <si>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</si>
  <si>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</si>
  <si>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</si>
  <si>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</si>
  <si>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</si>
  <si>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</si>
  <si>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</si>
  <si>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</si>
  <si>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</si>
  <si>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</si>
  <si>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</si>
  <si>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</si>
  <si>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</si>
  <si>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</si>
  <si>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</si>
  <si>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</si>
  <si>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</si>
  <si>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</si>
  <si>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</si>
  <si>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</si>
  <si>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</si>
  <si>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</si>
  <si>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</si>
  <si>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</si>
  <si>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</si>
  <si>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</si>
  <si>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</si>
  <si>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</si>
  <si>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</si>
  <si>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</si>
  <si>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</si>
  <si>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</si>
  <si>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</si>
  <si>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</si>
  <si>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</si>
  <si>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</si>
  <si>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</si>
  <si>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</si>
  <si>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</si>
  <si>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</si>
  <si>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</si>
  <si>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</si>
  <si>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</si>
  <si>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</si>
  <si>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</si>
  <si>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</si>
  <si>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</si>
  <si>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</si>
  <si>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</si>
  <si>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</si>
  <si>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</si>
  <si>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</si>
  <si>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</si>
  <si>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</si>
  <si>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</si>
  <si>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</si>
  <si>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</si>
  <si>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</si>
  <si>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</si>
  <si>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</si>
  <si>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</si>
  <si>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</si>
  <si>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</si>
  <si>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</si>
  <si>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</si>
  <si>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</si>
  <si>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</si>
  <si>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</si>
  <si>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</si>
  <si>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</si>
  <si>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</si>
  <si>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</si>
  <si>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</si>
  <si>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</si>
  <si>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</si>
  <si>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</si>
  <si>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</si>
  <si>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</si>
  <si>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</si>
  <si>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</si>
  <si>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</si>
  <si>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</si>
  <si>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</si>
  <si>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</si>
  <si>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</si>
  <si>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</si>
  <si>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</si>
  <si>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</si>
  <si>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</si>
  <si>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</si>
  <si>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</si>
  <si>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</si>
  <si>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</si>
  <si>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</si>
  <si>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</si>
  <si>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</si>
  <si>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</si>
  <si>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</si>
  <si>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</si>
  <si>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</si>
  <si>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</si>
  <si>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</si>
  <si>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</si>
  <si>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</si>
  <si>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</si>
  <si>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</si>
  <si>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</si>
  <si>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</si>
  <si>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</si>
  <si>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</si>
  <si>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</si>
  <si>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</si>
  <si>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</si>
  <si>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</si>
  <si>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</si>
  <si>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</si>
  <si>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</si>
  <si>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</si>
  <si>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</si>
  <si>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</si>
  <si>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</si>
  <si>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</si>
  <si>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</si>
  <si>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</si>
  <si>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</si>
  <si>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</si>
  <si>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</si>
  <si>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</si>
  <si>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</si>
  <si>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</si>
  <si>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</si>
  <si>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</si>
  <si>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</si>
  <si>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</si>
  <si>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</si>
  <si>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</si>
  <si>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</si>
  <si>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</si>
  <si>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</si>
  <si>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</si>
  <si>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</si>
  <si>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</si>
  <si>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</si>
  <si>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</si>
  <si>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</si>
  <si>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</si>
  <si>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</si>
  <si>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</si>
  <si>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</si>
  <si>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</si>
  <si>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</si>
  <si>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</si>
  <si>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</si>
  <si>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</si>
  <si>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</si>
  <si>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</si>
  <si>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</si>
  <si>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</si>
  <si>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</si>
  <si>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</si>
  <si>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</si>
  <si>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</si>
  <si>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</si>
  <si>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</si>
  <si>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</si>
  <si>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</si>
  <si>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</si>
  <si>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</si>
  <si>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</si>
  <si>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</si>
  <si>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</si>
  <si>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</si>
  <si>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</si>
  <si>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</si>
  <si>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</si>
  <si>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</si>
  <si>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</si>
  <si>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</si>
  <si>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</si>
  <si>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</si>
  <si>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</si>
  <si>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</si>
  <si>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</si>
  <si>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</si>
  <si>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</si>
  <si>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</si>
  <si>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</si>
  <si>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</si>
  <si>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</si>
  <si>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</si>
  <si>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</si>
  <si>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</si>
  <si>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</si>
  <si>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</si>
  <si>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</si>
  <si>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</si>
  <si>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</si>
  <si>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</si>
  <si>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</si>
  <si>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</si>
  <si>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</si>
  <si>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</si>
  <si>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</si>
  <si>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</si>
  <si>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</si>
  <si>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</si>
  <si>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</si>
  <si>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</si>
  <si>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</si>
  <si>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</si>
  <si>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</si>
  <si>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</si>
  <si>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</si>
  <si>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</si>
  <si>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</si>
  <si>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</si>
  <si>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</si>
  <si>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</si>
  <si>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</si>
  <si>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</si>
  <si>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</si>
  <si>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</si>
  <si>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</si>
  <si>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</si>
  <si>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</si>
  <si>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</si>
  <si>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</si>
  <si>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</si>
  <si>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</si>
  <si>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</si>
  <si>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</si>
  <si>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</si>
  <si>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</si>
  <si>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</si>
  <si>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</si>
  <si>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</si>
  <si>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</si>
  <si>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</si>
  <si>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</si>
  <si>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</si>
  <si>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</si>
  <si>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</si>
  <si>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</si>
  <si>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</si>
  <si>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</si>
  <si>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</si>
  <si>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</si>
  <si>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</si>
  <si>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</si>
  <si>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</si>
  <si>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</si>
  <si>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</si>
  <si>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</si>
  <si>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</si>
  <si>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</si>
  <si>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</si>
  <si>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</si>
  <si>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</si>
  <si>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</si>
  <si>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</si>
  <si>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</si>
  <si>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</si>
  <si>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</si>
  <si>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</si>
  <si>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</si>
  <si>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</si>
  <si>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</si>
  <si>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</si>
  <si>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</si>
  <si>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</si>
  <si>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</si>
  <si>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</si>
  <si>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</si>
  <si>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</si>
  <si>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</si>
  <si>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</si>
  <si>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</si>
  <si>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</si>
  <si>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</si>
  <si>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</si>
  <si>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</si>
  <si>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</si>
  <si>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</si>
  <si>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</si>
  <si>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</si>
  <si>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</si>
  <si>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</si>
  <si>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</si>
  <si>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</si>
  <si>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</si>
  <si>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</si>
  <si>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</si>
  <si>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</si>
  <si>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</si>
  <si>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</si>
  <si>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</si>
  <si>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</si>
  <si>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</si>
  <si>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</si>
  <si>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</si>
  <si>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</si>
  <si>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</si>
  <si>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</si>
  <si>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</si>
  <si>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</si>
  <si>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</si>
  <si>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</si>
  <si>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</si>
  <si>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</si>
  <si>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</si>
  <si>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</si>
  <si>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</si>
  <si>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</si>
  <si>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</si>
  <si>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</si>
  <si>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</si>
  <si>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</si>
  <si>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</si>
  <si>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</si>
  <si>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</si>
  <si>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</si>
  <si>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</si>
  <si>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</si>
  <si>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</si>
  <si>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</si>
  <si>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</si>
  <si>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</si>
  <si>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</si>
  <si>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</si>
  <si>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</si>
  <si>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</si>
  <si>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</si>
  <si>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</si>
  <si>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</si>
  <si>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</si>
  <si>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</si>
  <si>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</si>
  <si>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</si>
  <si>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</si>
  <si>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</si>
  <si>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</si>
  <si>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</si>
  <si>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</si>
  <si>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</si>
  <si>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</si>
  <si>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</si>
  <si>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</si>
  <si>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</si>
  <si>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</si>
  <si>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</si>
  <si>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</si>
  <si>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</si>
  <si>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</si>
  <si>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</si>
  <si>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</si>
  <si>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</si>
  <si>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</si>
  <si>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</si>
  <si>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</si>
  <si>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</si>
  <si>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</si>
  <si>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</si>
  <si>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</si>
  <si>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</si>
  <si>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</si>
  <si>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</si>
  <si>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</si>
  <si>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</si>
  <si>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</si>
  <si>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</si>
  <si>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</si>
  <si>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</si>
  <si>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</si>
  <si>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</si>
  <si>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</si>
  <si>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</si>
  <si>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</si>
  <si>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</si>
  <si>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</si>
  <si>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</si>
  <si>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</si>
  <si>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</si>
  <si>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</si>
  <si>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</si>
  <si>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</si>
  <si>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</si>
  <si>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</si>
  <si>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</si>
  <si>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</si>
  <si>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</si>
  <si>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</si>
  <si>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</si>
  <si>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</si>
  <si>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</si>
  <si>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</si>
  <si>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</si>
  <si>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</si>
  <si>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</si>
  <si>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</si>
  <si>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</si>
  <si>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</si>
  <si>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</si>
  <si>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</si>
  <si>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</si>
  <si>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</si>
  <si>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</si>
  <si>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</si>
  <si>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</si>
  <si>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</si>
  <si>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</si>
  <si>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</si>
  <si>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</si>
  <si>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</si>
  <si>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</si>
  <si>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</si>
  <si>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</si>
  <si>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</si>
  <si>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</si>
  <si>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</si>
  <si>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</si>
  <si>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</si>
  <si>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</si>
  <si>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</si>
  <si>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</si>
  <si>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</si>
  <si>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</si>
  <si>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</si>
  <si>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</si>
  <si>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</si>
  <si>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</si>
  <si>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</si>
  <si>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</si>
  <si>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</si>
  <si>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</si>
  <si>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</si>
  <si>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</si>
  <si>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</si>
  <si>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</si>
  <si>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</si>
  <si>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</si>
  <si>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</si>
  <si>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</si>
  <si>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</si>
  <si>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</si>
  <si>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</si>
  <si>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</si>
  <si>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</si>
  <si>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</si>
  <si>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</si>
  <si>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</si>
  <si>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</si>
  <si>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</si>
  <si>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</si>
  <si>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</si>
  <si>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</si>
  <si>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</si>
  <si>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</si>
  <si>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</si>
  <si>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</si>
  <si>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</si>
  <si>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</si>
  <si>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</si>
  <si>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</si>
  <si>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</si>
  <si>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</si>
  <si>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</si>
  <si>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</si>
  <si>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</si>
  <si>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</si>
  <si>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</si>
  <si>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</si>
  <si>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</si>
  <si>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</si>
  <si>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</si>
  <si>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</si>
  <si>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</si>
  <si>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</si>
  <si>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</si>
  <si>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</si>
  <si>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</si>
  <si>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</si>
  <si>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</si>
  <si>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</si>
  <si>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</si>
  <si>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</si>
  <si>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</si>
  <si>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</si>
  <si>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</si>
  <si>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</si>
  <si>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</si>
  <si>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</si>
  <si>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</si>
  <si>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</si>
  <si>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</si>
  <si>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</si>
  <si>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</si>
  <si>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</si>
  <si>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</si>
  <si>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</si>
  <si>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</si>
  <si>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</si>
  <si>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</si>
  <si>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</si>
  <si>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</si>
  <si>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</si>
  <si>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</si>
  <si>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</si>
  <si>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</si>
  <si>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</si>
  <si>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</si>
  <si>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</si>
  <si>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</si>
  <si>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</si>
  <si>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</si>
  <si>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</si>
  <si>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</si>
  <si>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</si>
  <si>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</si>
  <si>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</si>
  <si>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</si>
  <si>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</si>
  <si>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</si>
  <si>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</si>
  <si>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</si>
  <si>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</si>
  <si>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</si>
  <si>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</si>
  <si>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</si>
  <si>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</si>
  <si>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</si>
  <si>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</si>
  <si>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</si>
  <si>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</si>
  <si>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</si>
  <si>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</si>
  <si>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</si>
  <si>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</si>
  <si>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</si>
  <si>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</si>
  <si>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</si>
  <si>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</si>
  <si>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</si>
  <si>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</si>
  <si>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</si>
  <si>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</si>
  <si>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</si>
  <si>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</si>
  <si>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</si>
  <si>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</si>
  <si>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</si>
  <si>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</si>
  <si>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</si>
  <si>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</si>
  <si>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</si>
  <si>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</si>
  <si>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</si>
  <si>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</si>
  <si>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</si>
  <si>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</si>
  <si>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</si>
  <si>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</si>
  <si>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</si>
  <si>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</si>
  <si>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</si>
  <si>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</si>
  <si>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</si>
  <si>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</si>
  <si>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</si>
  <si>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</si>
  <si>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</si>
  <si>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</si>
  <si>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</si>
  <si>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</si>
  <si>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</si>
  <si>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</si>
  <si>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</si>
  <si>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</si>
  <si>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</si>
  <si>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</si>
  <si>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</si>
  <si>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</si>
  <si>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</si>
  <si>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</si>
  <si>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</si>
  <si>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</si>
  <si>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</si>
  <si>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</si>
  <si>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</si>
  <si>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</si>
  <si>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</si>
  <si>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</si>
  <si>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</si>
  <si>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</si>
  <si>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</si>
  <si>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</si>
  <si>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</si>
  <si>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</si>
  <si>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</si>
  <si>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</si>
  <si>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</si>
  <si>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</si>
  <si>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</si>
  <si>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</si>
  <si>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</si>
  <si>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</si>
  <si>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</si>
  <si>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</si>
  <si>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</si>
  <si>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</si>
  <si>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</si>
  <si>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</si>
  <si>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</si>
  <si>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</si>
  <si>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</si>
  <si>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</si>
  <si>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</si>
  <si>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</si>
  <si>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</si>
  <si>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</si>
  <si>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</si>
  <si>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</si>
  <si>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</si>
  <si>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</si>
  <si>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</si>
  <si>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</si>
  <si>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</si>
  <si>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</si>
  <si>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</si>
  <si>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</si>
  <si>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</si>
  <si>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</si>
  <si>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</si>
  <si>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</si>
  <si>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</si>
  <si>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</si>
  <si>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</si>
  <si>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</si>
  <si>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</si>
  <si>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</si>
  <si>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</si>
  <si>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</si>
  <si>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</si>
  <si>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</si>
  <si>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</si>
  <si>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</si>
  <si>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</si>
  <si>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</si>
  <si>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</si>
  <si>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</si>
  <si>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</si>
  <si>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</si>
  <si>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</si>
  <si>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</si>
  <si>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</si>
  <si>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</si>
  <si>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</si>
  <si>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</si>
  <si>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</si>
  <si>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</si>
  <si>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</si>
  <si>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</si>
  <si>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</si>
  <si>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</si>
  <si>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</si>
  <si>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</si>
  <si>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</si>
  <si>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</si>
  <si>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</si>
  <si>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</si>
  <si>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</si>
  <si>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</si>
  <si>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</si>
  <si>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</si>
  <si>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</si>
  <si>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</si>
  <si>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</si>
  <si>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</si>
  <si>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</si>
  <si>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</si>
  <si>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</si>
  <si>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</si>
  <si>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</si>
  <si>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</si>
  <si>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</si>
  <si>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</si>
  <si>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</si>
  <si>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</si>
  <si>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</si>
  <si>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</si>
  <si>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</si>
  <si>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</si>
  <si>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</si>
  <si>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</si>
  <si>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</si>
  <si>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</si>
  <si>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</si>
  <si>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</si>
  <si>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</si>
  <si>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</si>
  <si>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</si>
  <si>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</si>
  <si>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</si>
  <si>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</si>
  <si>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</si>
  <si>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</si>
  <si>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</si>
  <si>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</si>
  <si>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</si>
  <si>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</si>
  <si>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</si>
  <si>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</si>
  <si>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</si>
  <si>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</si>
  <si>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</si>
  <si>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</si>
  <si>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</si>
  <si>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</si>
  <si>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</si>
  <si>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</si>
  <si>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</si>
  <si>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</si>
  <si>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</si>
  <si>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</si>
  <si>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</si>
  <si>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</si>
  <si>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</si>
  <si>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</si>
  <si>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</si>
  <si>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</si>
  <si>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</si>
  <si>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</si>
  <si>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</si>
  <si>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</si>
  <si>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</si>
  <si>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</si>
  <si>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</si>
  <si>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</si>
  <si>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</si>
  <si>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</si>
  <si>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</si>
  <si>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</si>
  <si>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</si>
  <si>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</si>
  <si>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</si>
  <si>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</si>
  <si>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</si>
  <si>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</si>
  <si>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</si>
  <si>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</si>
  <si>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</si>
  <si>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</si>
  <si>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</si>
  <si>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</si>
  <si>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</si>
  <si>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</si>
  <si>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</si>
  <si>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</si>
  <si>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</si>
  <si>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</si>
  <si>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</si>
  <si>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</si>
  <si>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</si>
  <si>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</si>
  <si>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</si>
  <si>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</si>
  <si>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</si>
  <si>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</si>
  <si>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</si>
  <si>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</si>
  <si>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</si>
  <si>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</si>
  <si>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</si>
  <si>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</si>
  <si>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</si>
  <si>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</si>
  <si>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</si>
  <si>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</si>
  <si>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</si>
  <si>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</si>
  <si>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</si>
  <si>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</si>
  <si>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</si>
  <si>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</si>
  <si>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</si>
  <si>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</si>
  <si>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</si>
  <si>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</si>
  <si>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</si>
  <si>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</si>
  <si>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</si>
  <si>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</si>
  <si>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</si>
  <si>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</si>
  <si>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</si>
  <si>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</si>
  <si>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</si>
  <si>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</si>
  <si>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</si>
  <si>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</si>
  <si>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</si>
  <si>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</si>
  <si>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</si>
  <si>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</si>
  <si>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</si>
  <si>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</si>
  <si>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</si>
  <si>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</si>
  <si>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</si>
  <si>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</si>
  <si>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</si>
  <si>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</si>
  <si>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</si>
  <si>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</si>
  <si>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</si>
  <si>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</si>
  <si>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</si>
  <si>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</si>
  <si>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</si>
  <si>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</si>
  <si>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</si>
  <si>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</si>
  <si>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</si>
  <si>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</si>
  <si>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</si>
  <si>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</si>
  <si>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</si>
  <si>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</si>
  <si>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</si>
  <si>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</si>
  <si>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</si>
  <si>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</si>
  <si>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</si>
  <si>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</si>
  <si>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</si>
  <si>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</si>
  <si>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</si>
  <si>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</si>
  <si>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</si>
  <si>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</si>
  <si>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</si>
  <si>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</si>
  <si>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</si>
  <si>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</si>
  <si>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</si>
  <si>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</si>
  <si>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</si>
  <si>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</si>
  <si>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</si>
  <si>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</si>
  <si>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</si>
  <si>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</si>
  <si>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</si>
  <si>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</si>
  <si>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</si>
  <si>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</si>
  <si>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</si>
  <si>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</si>
  <si>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</si>
  <si>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</si>
  <si>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</si>
  <si>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</si>
  <si>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</si>
  <si>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</si>
  <si>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</si>
  <si>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</si>
  <si>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</si>
  <si>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</si>
  <si>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</si>
  <si>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</si>
  <si>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</si>
  <si>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</si>
  <si>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</si>
  <si>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</si>
  <si>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</si>
  <si>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</si>
  <si>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</si>
  <si>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</si>
  <si>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</si>
  <si>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</si>
  <si>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</si>
  <si>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</si>
  <si>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</si>
  <si>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</si>
  <si>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</si>
  <si>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</si>
  <si>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</si>
  <si>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</si>
  <si>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</si>
  <si>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</si>
  <si>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</si>
  <si>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</si>
  <si>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</si>
  <si>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</si>
  <si>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</si>
  <si>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</si>
  <si>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</si>
  <si>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</si>
  <si>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</si>
  <si>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</si>
  <si>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</si>
  <si>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</si>
  <si>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</si>
  <si>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</si>
  <si>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</si>
  <si>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</si>
  <si>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</si>
  <si>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</si>
  <si>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</si>
  <si>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</si>
  <si>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</si>
  <si>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</si>
  <si>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</si>
  <si>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</si>
  <si>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</si>
  <si>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</si>
  <si>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</si>
  <si>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</si>
  <si>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</si>
  <si>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</si>
  <si>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</si>
  <si>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</si>
  <si>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</si>
  <si>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</si>
  <si>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</si>
  <si>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</si>
  <si>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</si>
  <si>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</si>
  <si>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</si>
  <si>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</si>
  <si>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</si>
  <si>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</si>
  <si>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</si>
  <si>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</si>
  <si>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</si>
  <si>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</si>
  <si>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</si>
  <si>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</si>
  <si>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</si>
  <si>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</si>
  <si>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</si>
  <si>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</si>
  <si>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</si>
  <si>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</si>
  <si>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</si>
  <si>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</si>
  <si>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</si>
  <si>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</si>
  <si>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</si>
  <si>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</si>
  <si>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</si>
  <si>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</si>
  <si>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</si>
  <si>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</si>
  <si>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</si>
  <si>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</si>
  <si>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</si>
  <si>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</si>
  <si>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</si>
  <si>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</si>
  <si>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</si>
  <si>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</si>
  <si>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</si>
  <si>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</si>
  <si>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</si>
  <si>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</si>
  <si>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</si>
  <si>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</si>
  <si>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</si>
  <si>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</si>
  <si>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</si>
  <si>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</si>
  <si>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</si>
  <si>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</si>
  <si>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</si>
  <si>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</si>
  <si>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</si>
  <si>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</si>
  <si>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</si>
  <si>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</si>
  <si>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</si>
  <si>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</si>
  <si>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</si>
  <si>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</si>
  <si>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</si>
  <si>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</si>
  <si>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</si>
  <si>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</si>
  <si>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</si>
  <si>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</si>
  <si>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</si>
  <si>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</si>
  <si>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</si>
  <si>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</si>
  <si>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</si>
  <si>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</si>
  <si>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</si>
  <si>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</si>
  <si>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</si>
  <si>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</si>
  <si>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</si>
  <si>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</si>
  <si>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</si>
  <si>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</si>
  <si>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</si>
  <si>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</si>
  <si>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</si>
  <si>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</si>
  <si>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</si>
  <si>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</si>
  <si>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</si>
  <si>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</si>
  <si>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</si>
  <si>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</si>
  <si>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</si>
  <si>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</si>
  <si>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</si>
  <si>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</si>
  <si>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</si>
  <si>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</si>
  <si>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</si>
  <si>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</si>
  <si>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</si>
  <si>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</si>
  <si>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</si>
  <si>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</si>
  <si>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</si>
  <si>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</si>
  <si>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</si>
  <si>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</si>
  <si>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</si>
  <si>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</si>
  <si>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</si>
  <si>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</si>
  <si>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</si>
  <si>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</si>
  <si>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</si>
  <si>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</si>
  <si>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</si>
  <si>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</si>
  <si>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</si>
  <si>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</si>
  <si>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</si>
  <si>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</si>
  <si>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</si>
  <si>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</si>
  <si>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</si>
  <si>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</si>
  <si>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</si>
  <si>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</si>
  <si>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</si>
  <si>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</si>
  <si>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</si>
  <si>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</si>
  <si>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</si>
  <si>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</si>
  <si>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</si>
  <si>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</si>
  <si>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</si>
  <si>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</si>
  <si>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</si>
  <si>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</si>
  <si>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</si>
  <si>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</si>
  <si>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</si>
  <si>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</si>
  <si>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</si>
  <si>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</si>
  <si>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</si>
  <si>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</si>
  <si>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</si>
  <si>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</si>
  <si>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</si>
  <si>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</si>
  <si>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</si>
  <si>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</si>
  <si>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</si>
  <si>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</si>
  <si>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</si>
  <si>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</si>
  <si>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</si>
  <si>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</si>
  <si>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</si>
  <si>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</si>
  <si>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</si>
  <si>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</si>
  <si>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</si>
  <si>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</si>
  <si>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</si>
  <si>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</si>
  <si>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</si>
  <si>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</si>
  <si>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</si>
  <si>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</si>
  <si>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</si>
  <si>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</si>
  <si>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</si>
  <si>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</si>
  <si>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</si>
  <si>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</si>
  <si>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</si>
  <si>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</si>
  <si>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</si>
  <si>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</si>
  <si>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</si>
  <si>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</si>
  <si>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</si>
  <si>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</si>
  <si>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</si>
  <si>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</si>
  <si>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</si>
  <si>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</si>
  <si>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</si>
  <si>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</si>
  <si>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</si>
  <si>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</si>
  <si>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</si>
  <si>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</si>
  <si>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</si>
  <si>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</si>
  <si>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</si>
  <si>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</si>
  <si>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</si>
  <si>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</si>
  <si>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</si>
  <si>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</si>
  <si>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</si>
  <si>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</si>
  <si>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</si>
  <si>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</si>
  <si>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</si>
  <si>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</si>
  <si>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</si>
  <si>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</si>
  <si>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</si>
  <si>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</si>
  <si>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</si>
  <si>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</si>
  <si>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</si>
  <si>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</si>
  <si>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</si>
  <si>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</si>
  <si>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</si>
  <si>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</si>
  <si>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</si>
  <si>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</si>
  <si>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</si>
  <si>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</si>
  <si>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</si>
  <si>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</si>
  <si>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</si>
  <si>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</si>
  <si>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</si>
  <si>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</si>
  <si>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</si>
  <si>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</si>
  <si>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</si>
  <si>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</si>
  <si>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</si>
  <si>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</si>
  <si>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</si>
  <si>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</si>
  <si>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</si>
  <si>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</si>
  <si>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</si>
  <si>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</si>
  <si>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</si>
  <si>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</si>
  <si>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</si>
  <si>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</si>
  <si>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</si>
  <si>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</si>
  <si>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</si>
  <si>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</si>
  <si>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</si>
  <si>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</si>
  <si>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</si>
  <si>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</si>
  <si>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</si>
  <si>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</si>
  <si>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</si>
  <si>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</si>
  <si>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</si>
  <si>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</si>
  <si>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</si>
  <si>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</si>
  <si>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</si>
  <si>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</si>
  <si>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</si>
  <si>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</si>
  <si>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</si>
  <si>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</si>
  <si>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</si>
  <si>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</si>
  <si>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</si>
  <si>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</si>
  <si>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</si>
  <si>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</si>
  <si>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</si>
  <si>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</si>
  <si>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</si>
  <si>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</si>
  <si>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</si>
  <si>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</si>
  <si>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</si>
  <si>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</si>
  <si>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</si>
  <si>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</si>
  <si>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</si>
  <si>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</si>
  <si>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</si>
  <si>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</si>
  <si>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</si>
  <si>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</si>
  <si>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</si>
  <si>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</si>
  <si>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</si>
  <si>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</si>
  <si>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</si>
  <si>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</si>
  <si>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</si>
  <si>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</si>
  <si>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</si>
  <si>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</si>
  <si>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</si>
  <si>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</si>
  <si>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</si>
  <si>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</si>
  <si>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</si>
  <si>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</si>
  <si>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</si>
  <si>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</si>
  <si>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</si>
  <si>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</si>
  <si>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</si>
  <si>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</si>
  <si>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</si>
  <si>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</si>
  <si>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</si>
  <si>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</si>
  <si>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</si>
  <si>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</si>
  <si>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</si>
  <si>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</si>
  <si>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</si>
  <si>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</si>
  <si>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</si>
  <si>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</si>
  <si>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</si>
  <si>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</si>
  <si>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</si>
  <si>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</si>
  <si>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</si>
  <si>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</si>
  <si>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</si>
  <si>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</si>
  <si>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</si>
  <si>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</si>
  <si>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</si>
  <si>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</si>
  <si>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</si>
  <si>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</si>
  <si>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</si>
  <si>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</si>
  <si>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</si>
  <si>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</si>
  <si>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</si>
  <si>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</si>
  <si>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</si>
  <si>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</si>
  <si>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</si>
  <si>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</si>
  <si>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</si>
  <si>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</si>
  <si>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</si>
  <si>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</si>
  <si>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</si>
  <si>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</si>
  <si>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</si>
  <si>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</si>
  <si>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</si>
  <si>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</si>
  <si>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</si>
  <si>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</si>
  <si>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</si>
  <si>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</si>
  <si>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</si>
  <si>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</si>
  <si>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</si>
  <si>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</si>
  <si>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</si>
  <si>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</si>
  <si>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</si>
  <si>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</si>
  <si>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</si>
  <si>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</si>
  <si>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</si>
  <si>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</si>
  <si>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</si>
  <si>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</si>
  <si>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</si>
  <si>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</si>
  <si>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</si>
  <si>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</si>
  <si>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</si>
  <si>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</si>
  <si>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</si>
  <si>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</si>
  <si>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</si>
  <si>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</si>
  <si>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</si>
  <si>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</si>
  <si>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</si>
  <si>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</si>
  <si>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</si>
  <si>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</si>
  <si>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</si>
  <si>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</si>
  <si>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</si>
  <si>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</si>
  <si>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</si>
  <si>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</si>
  <si>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</si>
  <si>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</si>
  <si>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</si>
  <si>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</si>
  <si>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</si>
  <si>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</si>
  <si>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</si>
  <si>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</si>
  <si>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</si>
  <si>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</si>
  <si>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</si>
  <si>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</si>
  <si>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</si>
  <si>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</si>
  <si>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</si>
  <si>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</si>
  <si>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</si>
  <si>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</si>
  <si>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</si>
  <si>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</si>
  <si>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</si>
  <si>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</si>
  <si>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</si>
  <si>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</si>
  <si>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</si>
  <si>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</si>
  <si>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</si>
  <si>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</si>
  <si>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</si>
  <si>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</si>
  <si>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</si>
  <si>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</si>
  <si>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</si>
  <si>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</si>
  <si>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</si>
  <si>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</si>
  <si>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</si>
  <si>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</si>
  <si>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</si>
  <si>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</si>
  <si>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</si>
  <si>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</si>
  <si>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</si>
  <si>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</si>
  <si>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</si>
  <si>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</si>
  <si>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</si>
  <si>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</si>
  <si>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</si>
  <si>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</si>
  <si>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</si>
  <si>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</si>
  <si>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</si>
  <si>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</si>
  <si>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</si>
  <si>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</si>
  <si>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</si>
  <si>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</si>
  <si>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</si>
  <si>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</si>
  <si>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</si>
  <si>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</si>
  <si>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</si>
  <si>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</si>
  <si>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</si>
  <si>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</si>
  <si>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</si>
  <si>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</si>
  <si>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</si>
  <si>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</si>
  <si>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</si>
  <si>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</si>
  <si>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</si>
  <si>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</si>
  <si>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</si>
  <si>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</si>
  <si>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</si>
  <si>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</si>
  <si>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</si>
  <si>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</si>
  <si>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</si>
  <si>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</si>
  <si>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</si>
  <si>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</si>
  <si>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</si>
  <si>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</si>
  <si>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</si>
  <si>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</si>
  <si>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</si>
  <si>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</si>
  <si>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</si>
  <si>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</si>
  <si>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</si>
  <si>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</si>
  <si>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</si>
  <si>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</si>
  <si>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</si>
  <si>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</si>
  <si>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</si>
  <si>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</si>
  <si>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</si>
  <si>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</si>
  <si>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</si>
  <si>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</si>
  <si>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</si>
  <si>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</si>
  <si>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</si>
  <si>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</si>
  <si>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</si>
  <si>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</si>
  <si>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</si>
  <si>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</si>
  <si>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</si>
  <si>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</si>
  <si>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</si>
  <si>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</si>
  <si>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</si>
  <si>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</si>
  <si>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</si>
  <si>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</si>
  <si>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</si>
  <si>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</si>
  <si>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</si>
  <si>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</si>
  <si>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</si>
  <si>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</si>
  <si>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</si>
  <si>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</si>
  <si>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</si>
  <si>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</si>
  <si>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</si>
  <si>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</si>
  <si>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</si>
  <si>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</si>
  <si>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</si>
  <si>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</si>
  <si>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</si>
  <si>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</si>
  <si>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</si>
  <si>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</si>
  <si>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</si>
  <si>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</si>
  <si>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</si>
  <si>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</si>
  <si>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</si>
  <si>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</si>
  <si>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</si>
  <si>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</si>
  <si>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</si>
  <si>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</si>
  <si>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</si>
  <si>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</si>
  <si>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</si>
  <si>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</si>
  <si>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</si>
  <si>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</si>
  <si>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</si>
  <si>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</si>
  <si>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</si>
  <si>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</si>
  <si>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</si>
  <si>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</si>
  <si>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</si>
  <si>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</si>
  <si>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</si>
  <si>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</si>
  <si>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</si>
  <si>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</si>
  <si>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</si>
  <si>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</si>
  <si>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</si>
  <si>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</si>
  <si>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</si>
  <si>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</si>
  <si>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</si>
  <si>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</si>
  <si>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</si>
  <si>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</si>
  <si>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</si>
  <si>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</si>
  <si>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</si>
  <si>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</si>
  <si>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</si>
  <si>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</si>
  <si>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</si>
  <si>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</si>
  <si>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</si>
  <si>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</si>
  <si>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</si>
  <si>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</si>
  <si>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</si>
  <si>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</si>
  <si>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</si>
  <si>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</si>
  <si>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</si>
  <si>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</si>
  <si>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</si>
  <si>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</si>
  <si>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</si>
  <si>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</si>
  <si>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</si>
  <si>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</si>
  <si>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</si>
  <si>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</si>
  <si>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</si>
  <si>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</si>
  <si>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</si>
  <si>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</si>
  <si>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</si>
  <si>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</si>
  <si>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</si>
  <si>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</si>
  <si>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</si>
  <si>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</si>
  <si>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</si>
  <si>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</si>
  <si>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</si>
  <si>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</si>
  <si>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</si>
  <si>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</si>
  <si>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</si>
  <si>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</si>
  <si>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</si>
  <si>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</si>
  <si>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</si>
  <si>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</si>
  <si>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</si>
  <si>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</si>
  <si>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</si>
  <si>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</si>
  <si>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</si>
  <si>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</si>
  <si>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</si>
  <si>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</si>
  <si>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</si>
  <si>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</si>
  <si>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</si>
  <si>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</si>
  <si>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</si>
  <si>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</si>
  <si>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</si>
  <si>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</si>
  <si>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</si>
  <si>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</si>
  <si>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</si>
  <si>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</si>
  <si>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</si>
  <si>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</si>
  <si>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</si>
  <si>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</si>
  <si>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</si>
  <si>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</si>
  <si>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</si>
  <si>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</si>
  <si>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</si>
  <si>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</si>
  <si>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</si>
  <si>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</si>
  <si>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</si>
  <si>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</si>
  <si>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</si>
  <si>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</si>
  <si>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</si>
  <si>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</si>
  <si>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</si>
  <si>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</si>
  <si>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</si>
  <si>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</si>
  <si>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</si>
  <si>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</si>
  <si>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</si>
  <si>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</si>
  <si>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</si>
  <si>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</si>
  <si>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</si>
  <si>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</si>
  <si>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</si>
  <si>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</si>
  <si>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</si>
  <si>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</si>
  <si>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</si>
  <si>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</si>
  <si>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</si>
  <si>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</si>
  <si>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</si>
  <si>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</si>
  <si>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</si>
  <si>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</si>
  <si>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</si>
  <si>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</si>
  <si>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</si>
  <si>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</si>
  <si>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</si>
  <si>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</si>
  <si>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</si>
  <si>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</si>
  <si>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</si>
  <si>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</si>
  <si>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</si>
  <si>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</si>
  <si>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</si>
  <si>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</si>
  <si>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</si>
  <si>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</si>
  <si>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</si>
  <si>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</si>
  <si>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</si>
  <si>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</si>
  <si>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</si>
  <si>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</si>
  <si>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</si>
  <si>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</si>
  <si>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</si>
  <si>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</si>
  <si>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</si>
  <si>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</si>
  <si>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</si>
  <si>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</si>
  <si>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</si>
  <si>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</si>
  <si>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</si>
  <si>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</si>
  <si>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</si>
  <si>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</si>
  <si>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</si>
  <si>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</si>
  <si>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</si>
  <si>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</si>
  <si>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</si>
  <si>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</si>
  <si>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</si>
  <si>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</si>
  <si>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</si>
  <si>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</si>
  <si>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</si>
  <si>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</si>
  <si>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</si>
  <si>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</si>
  <si>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</si>
  <si>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</si>
  <si>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</si>
  <si>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</si>
  <si>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</si>
  <si>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</si>
  <si>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</si>
  <si>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</si>
  <si>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</si>
  <si>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</si>
  <si>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</si>
  <si>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</si>
  <si>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</si>
  <si>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</si>
  <si>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</si>
  <si>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</si>
  <si>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</si>
  <si>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</si>
  <si>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</si>
  <si>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</si>
  <si>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</si>
  <si>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</si>
  <si>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</si>
  <si>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</si>
  <si>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</si>
  <si>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</si>
  <si>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</si>
  <si>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</si>
  <si>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</si>
  <si>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</si>
  <si>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</si>
  <si>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</si>
  <si>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</si>
  <si>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</si>
  <si>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</si>
  <si>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</si>
  <si>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</si>
  <si>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</si>
  <si>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</si>
  <si>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</si>
  <si>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</si>
  <si>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</si>
  <si>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</si>
  <si>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</si>
  <si>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</si>
  <si>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</si>
  <si>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</si>
  <si>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</si>
  <si>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</si>
  <si>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</si>
  <si>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</si>
  <si>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</si>
  <si>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</si>
  <si>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</si>
  <si>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</si>
  <si>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</si>
  <si>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</si>
  <si>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</si>
  <si>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</si>
  <si>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</si>
  <si>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</si>
  <si>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</si>
  <si>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</si>
  <si>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</si>
  <si>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</si>
  <si>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</si>
  <si>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</si>
  <si>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</si>
  <si>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</si>
  <si>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</si>
  <si>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</si>
  <si>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</si>
  <si>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</si>
  <si>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</si>
  <si>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</si>
  <si>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</si>
  <si>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</si>
  <si>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</si>
  <si>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</si>
  <si>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</si>
  <si>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</si>
  <si>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</si>
  <si>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</si>
  <si>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</si>
  <si>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</si>
  <si>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</si>
  <si>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</si>
  <si>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</si>
  <si>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</si>
  <si>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</si>
  <si>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</si>
  <si>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</si>
  <si>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</si>
  <si>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</si>
  <si>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</si>
  <si>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</si>
  <si>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</si>
  <si>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</si>
  <si>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</si>
  <si>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</si>
  <si>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</si>
  <si>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</si>
  <si>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</si>
  <si>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</si>
  <si>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</si>
  <si>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</si>
  <si>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</si>
  <si>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</si>
  <si>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</si>
  <si>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</si>
  <si>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</si>
  <si>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</si>
  <si>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</si>
  <si>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</si>
  <si>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</si>
  <si>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</si>
  <si>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</si>
  <si>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</si>
  <si>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</si>
  <si>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</si>
  <si>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</si>
  <si>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</si>
  <si>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</si>
  <si>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</si>
  <si>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</si>
  <si>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</si>
  <si>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</si>
  <si>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</si>
  <si>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</si>
  <si>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</si>
  <si>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</si>
  <si>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</si>
  <si>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</si>
  <si>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</si>
  <si>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</si>
  <si>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</si>
  <si>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</si>
  <si>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</si>
  <si>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</si>
  <si>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</si>
  <si>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</si>
  <si>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</si>
  <si>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</si>
  <si>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</si>
  <si>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</si>
  <si>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</si>
  <si>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</si>
  <si>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</si>
  <si>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</si>
  <si>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</si>
  <si>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</si>
  <si>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</si>
  <si>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</si>
  <si>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</si>
  <si>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</si>
  <si>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</si>
  <si>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</si>
  <si>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</si>
  <si>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</si>
  <si>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</si>
  <si>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</si>
  <si>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</si>
  <si>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</si>
  <si>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</si>
  <si>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</si>
  <si>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</si>
  <si>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</si>
  <si>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</si>
  <si>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</si>
  <si>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</si>
  <si>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</si>
  <si>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</si>
  <si>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</si>
  <si>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</si>
  <si>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</si>
  <si>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</si>
  <si>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</si>
  <si>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</si>
  <si>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</si>
  <si>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</si>
  <si>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</si>
  <si>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</si>
  <si>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</si>
  <si>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</si>
  <si>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</si>
  <si>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</si>
  <si>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</si>
  <si>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</si>
  <si>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</si>
  <si>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</si>
  <si>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</si>
  <si>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</si>
  <si>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</si>
  <si>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</si>
  <si>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</si>
  <si>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</si>
  <si>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</si>
  <si>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</si>
  <si>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</si>
  <si>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</si>
  <si>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</si>
  <si>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</si>
  <si>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</si>
  <si>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</si>
  <si>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</si>
  <si>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</si>
  <si>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</si>
  <si>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</si>
  <si>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</si>
  <si>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</si>
  <si>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</si>
  <si>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</si>
  <si>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</si>
  <si>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</si>
  <si>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</si>
  <si>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</si>
  <si>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</si>
  <si>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</si>
  <si>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</si>
  <si>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</si>
  <si>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</si>
  <si>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</si>
  <si>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</si>
  <si>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</si>
  <si>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</si>
  <si>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</si>
  <si>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</si>
  <si>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</si>
  <si>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</si>
  <si>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</si>
  <si>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</si>
  <si>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</si>
  <si>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</si>
  <si>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</si>
  <si>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</si>
  <si>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</si>
  <si>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</si>
  <si>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</si>
  <si>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</si>
  <si>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</si>
  <si>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</si>
  <si>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</si>
  <si>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</si>
  <si>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</si>
  <si>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</si>
  <si>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</si>
  <si>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</si>
  <si>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</si>
  <si>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</si>
  <si>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</si>
  <si>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</si>
  <si>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</si>
  <si>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</si>
  <si>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</si>
  <si>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</si>
  <si>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</si>
  <si>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</si>
  <si>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</si>
  <si>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</si>
  <si>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</si>
  <si>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</si>
  <si>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</si>
  <si>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</si>
  <si>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</si>
  <si>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</si>
  <si>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</si>
  <si>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</si>
  <si>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</si>
  <si>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</si>
  <si>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</si>
  <si>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</si>
  <si>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</si>
  <si>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</si>
  <si>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</si>
  <si>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</si>
  <si>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</si>
  <si>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</si>
  <si>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</si>
  <si>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</si>
  <si>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</si>
  <si>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</si>
  <si>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</si>
  <si>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</si>
  <si>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</si>
  <si>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</si>
  <si>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</si>
  <si>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</si>
  <si>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</si>
  <si>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</si>
  <si>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</si>
  <si>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</si>
  <si>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</si>
  <si>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</si>
  <si>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</si>
  <si>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</si>
  <si>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</si>
  <si>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</si>
  <si>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</si>
  <si>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</si>
  <si>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</si>
  <si>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</si>
  <si>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</si>
  <si>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</si>
  <si>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</si>
  <si>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</si>
  <si>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</si>
  <si>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</si>
  <si>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</si>
  <si>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</si>
  <si>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</si>
  <si>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</si>
  <si>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</si>
  <si>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</si>
  <si>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</si>
  <si>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</si>
  <si>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</si>
  <si>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</si>
  <si>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</si>
  <si>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</si>
  <si>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</si>
  <si>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</si>
  <si>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</si>
  <si>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</si>
  <si>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</si>
  <si>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</si>
  <si>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</si>
  <si>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</si>
  <si>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</si>
  <si>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</si>
  <si>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</si>
  <si>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</si>
  <si>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</si>
  <si>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</si>
  <si>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</si>
  <si>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</si>
  <si>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</si>
  <si>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</si>
  <si>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</si>
  <si>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</si>
  <si>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</si>
  <si>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</si>
  <si>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</si>
  <si>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</si>
  <si>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</si>
  <si>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</si>
  <si>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</si>
  <si>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</si>
  <si>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</si>
  <si>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</si>
  <si>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</si>
  <si>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</si>
  <si>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</si>
  <si>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</si>
  <si>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</si>
  <si>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</si>
  <si>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</si>
  <si>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</si>
  <si>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</si>
  <si>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</si>
  <si>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</si>
  <si>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</si>
  <si>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</si>
  <si>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</si>
  <si>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</si>
  <si>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</si>
  <si>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</si>
  <si>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</si>
  <si>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</si>
  <si>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</si>
  <si>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</si>
  <si>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</si>
  <si>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</si>
  <si>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</si>
  <si>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</si>
  <si>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</si>
  <si>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</si>
  <si>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</si>
  <si>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</si>
  <si>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</si>
  <si>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</si>
  <si>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</si>
  <si>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</si>
  <si>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</si>
  <si>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</si>
  <si>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</si>
  <si>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</si>
  <si>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</si>
  <si>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</si>
  <si>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</si>
  <si>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</si>
  <si>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</si>
  <si>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</si>
  <si>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</si>
  <si>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</si>
  <si>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</si>
  <si>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</si>
  <si>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</si>
  <si>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</si>
  <si>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</si>
  <si>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</si>
  <si>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</si>
  <si>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</si>
  <si>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</si>
  <si>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</si>
  <si>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</si>
  <si>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</si>
  <si>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</si>
  <si>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</si>
  <si>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</si>
  <si>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</si>
  <si>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</si>
  <si>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</si>
  <si>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</si>
  <si>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</si>
  <si>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</si>
  <si>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</si>
  <si>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</si>
  <si>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</si>
  <si>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</si>
  <si>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</si>
  <si>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</si>
  <si>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</si>
  <si>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</si>
  <si>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</si>
  <si>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</si>
  <si>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</si>
  <si>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</si>
  <si>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</si>
  <si>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</si>
  <si>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</si>
  <si>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</si>
  <si>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</si>
  <si>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</si>
  <si>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</si>
  <si>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</si>
  <si>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</si>
  <si>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</si>
  <si>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</si>
  <si>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</si>
  <si>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</si>
  <si>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</si>
  <si>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</si>
  <si>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</si>
  <si>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</si>
  <si>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</si>
  <si>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</si>
  <si>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</si>
  <si>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</si>
  <si>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</si>
  <si>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</si>
  <si>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</si>
  <si>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</si>
  <si>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</si>
  <si>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</si>
  <si>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</si>
  <si>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</si>
  <si>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</si>
  <si>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</si>
  <si>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</si>
  <si>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</si>
  <si>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</si>
  <si>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</si>
  <si>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</si>
  <si>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</si>
  <si>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</si>
  <si>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</si>
  <si>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</si>
  <si>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</si>
  <si>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</si>
  <si>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</si>
  <si>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</si>
  <si>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</si>
  <si>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</si>
  <si>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</si>
  <si>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</si>
  <si>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</si>
  <si>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</si>
  <si>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</si>
  <si>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</si>
  <si>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</si>
  <si>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</si>
  <si>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</si>
  <si>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</si>
  <si>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</si>
  <si>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</si>
  <si>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</si>
  <si>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</si>
  <si>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</si>
  <si>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</si>
  <si>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</si>
  <si>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</si>
  <si>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</si>
  <si>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</si>
  <si>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</si>
  <si>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</si>
  <si>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</si>
  <si>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</si>
  <si>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</si>
  <si>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</si>
  <si>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</si>
  <si>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</si>
  <si>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</si>
  <si>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</si>
  <si>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</si>
  <si>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</si>
  <si>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</si>
  <si>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</si>
  <si>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</si>
  <si>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</si>
  <si>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</si>
  <si>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</si>
  <si>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</si>
  <si>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</si>
  <si>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</si>
  <si>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</si>
  <si>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</si>
  <si>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</si>
  <si>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</si>
  <si>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</si>
  <si>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</si>
  <si>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</si>
  <si>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</si>
  <si>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</si>
  <si>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</si>
  <si>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</si>
  <si>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</si>
  <si>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</si>
  <si>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</si>
  <si>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</si>
  <si>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</si>
  <si>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</si>
  <si>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</si>
  <si>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</si>
  <si>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</si>
  <si>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</si>
  <si>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</si>
  <si>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</si>
  <si>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</si>
  <si>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</si>
  <si>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</si>
  <si>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</si>
  <si>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</si>
  <si>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</si>
  <si>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</si>
  <si>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</si>
  <si>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</si>
  <si>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</si>
  <si>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</si>
  <si>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</si>
  <si>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</si>
  <si>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</si>
  <si>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</si>
  <si>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</si>
  <si>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</si>
  <si>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</si>
  <si>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</si>
  <si>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</si>
  <si>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</si>
  <si>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</si>
  <si>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</si>
  <si>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</si>
  <si>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</si>
  <si>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</si>
  <si>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</si>
  <si>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</si>
  <si>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</si>
  <si>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</si>
  <si>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</si>
  <si>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</si>
  <si>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</si>
  <si>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</si>
  <si>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</si>
  <si>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</si>
  <si>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</si>
  <si>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</si>
  <si>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</si>
  <si>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</si>
  <si>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</si>
  <si>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</si>
  <si>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</si>
  <si>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</si>
  <si>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</si>
  <si>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</si>
  <si>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</si>
  <si>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</si>
  <si>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</si>
  <si>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</si>
  <si>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</si>
  <si>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</si>
  <si>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</si>
  <si>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</si>
  <si>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</si>
  <si>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</si>
  <si>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</si>
  <si>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</si>
  <si>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</si>
  <si>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</si>
  <si>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</si>
  <si>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</si>
  <si>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</si>
  <si>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</si>
  <si>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</si>
  <si>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</si>
  <si>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</si>
  <si>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</si>
  <si>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</si>
  <si>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</si>
  <si>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</si>
  <si>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</si>
  <si>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</si>
  <si>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</si>
  <si>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</si>
  <si>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</si>
  <si>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</si>
  <si>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</si>
  <si>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</si>
  <si>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</si>
  <si>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</si>
  <si>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</si>
  <si>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</si>
  <si>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</si>
  <si>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</si>
  <si>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</si>
  <si>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</si>
  <si>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</si>
  <si>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</si>
  <si>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</si>
  <si>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</si>
  <si>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</si>
  <si>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</si>
  <si>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</si>
  <si>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</si>
  <si>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</si>
  <si>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</si>
  <si>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</si>
  <si>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</si>
  <si>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</si>
  <si>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</si>
  <si>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</si>
  <si>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</si>
  <si>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</si>
  <si>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</si>
  <si>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</si>
  <si>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</si>
  <si>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</si>
  <si>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</si>
  <si>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</si>
  <si>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</si>
  <si>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</si>
  <si>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</si>
  <si>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</si>
  <si>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</si>
  <si>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</si>
  <si>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</si>
  <si>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</si>
  <si>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</si>
  <si>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</si>
  <si>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</si>
  <si>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</si>
  <si>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</si>
  <si>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</si>
  <si>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</si>
  <si>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</si>
  <si>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</si>
  <si>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</si>
  <si>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</si>
  <si>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</si>
  <si>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</si>
  <si>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</si>
  <si>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</si>
  <si>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</si>
  <si>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</si>
  <si>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</si>
  <si>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</si>
  <si>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</si>
  <si>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</si>
  <si>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</si>
  <si>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</si>
  <si>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</si>
  <si>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</si>
  <si>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</si>
  <si>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</si>
  <si>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</si>
  <si>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</si>
  <si>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</si>
  <si>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</si>
  <si>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</si>
  <si>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</si>
  <si>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</si>
  <si>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</si>
  <si>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</si>
  <si>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</si>
  <si>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</si>
  <si>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</si>
  <si>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</si>
  <si>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</si>
  <si>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</si>
  <si>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</si>
  <si>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</si>
  <si>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</si>
  <si>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</si>
  <si>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</si>
  <si>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</si>
  <si>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</si>
  <si>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</si>
  <si>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</si>
  <si>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</si>
  <si>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</si>
  <si>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</si>
  <si>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</si>
  <si>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</si>
  <si>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</si>
  <si>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</si>
  <si>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</si>
  <si>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</si>
  <si>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</si>
  <si>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</si>
  <si>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</si>
  <si>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</si>
  <si>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</si>
  <si>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</si>
  <si>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</si>
  <si>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</si>
  <si>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</si>
  <si>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</si>
  <si>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</si>
  <si>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</si>
  <si>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</si>
  <si>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</si>
  <si>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</si>
  <si>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</si>
  <si>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</si>
  <si>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</si>
  <si>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</si>
  <si>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</si>
  <si>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</si>
  <si>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</si>
  <si>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</si>
  <si>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</si>
  <si>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</si>
  <si>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</si>
  <si>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</si>
  <si>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</si>
  <si>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</si>
  <si>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</si>
  <si>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</si>
  <si>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</si>
  <si>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</si>
  <si>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</si>
  <si>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</si>
  <si>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</si>
  <si>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</si>
  <si>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</si>
  <si>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</si>
  <si>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</si>
  <si>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</si>
  <si>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</si>
  <si>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</si>
  <si>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</si>
  <si>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</si>
  <si>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</si>
  <si>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</si>
  <si>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</si>
  <si>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</si>
  <si>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</si>
  <si>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</si>
  <si>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</si>
  <si>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</si>
  <si>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</si>
  <si>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</si>
  <si>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</si>
  <si>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</si>
  <si>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</si>
  <si>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</si>
  <si>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</si>
  <si>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</si>
  <si>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</si>
  <si>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</si>
  <si>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</si>
  <si>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</si>
  <si>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</si>
  <si>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</si>
  <si>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</si>
  <si>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</si>
  <si>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</si>
  <si>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</si>
  <si>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</si>
  <si>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</si>
  <si>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</si>
  <si>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</si>
  <si>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</si>
  <si>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</si>
  <si>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</si>
  <si>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</si>
  <si>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</si>
  <si>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</si>
  <si>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</si>
  <si>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</si>
  <si>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</si>
  <si>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</si>
  <si>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</si>
  <si>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</si>
  <si>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</si>
  <si>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</si>
  <si>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</si>
  <si>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</si>
  <si>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</si>
  <si>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</si>
  <si>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</si>
  <si>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</si>
  <si>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</si>
  <si>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</si>
  <si>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</si>
  <si>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</si>
  <si>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</si>
  <si>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</si>
  <si>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</si>
  <si>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</si>
  <si>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</si>
  <si>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</si>
  <si>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</si>
  <si>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</si>
  <si>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</si>
  <si>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</si>
  <si>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</si>
  <si>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</si>
  <si>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</si>
  <si>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</si>
  <si>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</si>
  <si>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</si>
  <si>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</si>
  <si>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</si>
  <si>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</si>
  <si>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</si>
  <si>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</si>
  <si>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</si>
  <si>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</si>
  <si>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</si>
  <si>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</si>
  <si>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</si>
  <si>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</si>
  <si>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</si>
  <si>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</si>
  <si>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</si>
  <si>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</si>
  <si>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</si>
  <si>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</si>
  <si>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</si>
  <si>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</si>
  <si>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</si>
  <si>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</si>
  <si>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</si>
  <si>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</si>
  <si>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</si>
  <si>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</si>
  <si>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</si>
  <si>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</si>
  <si>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</si>
  <si>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</si>
  <si>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</si>
  <si>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</si>
  <si>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</si>
  <si>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</si>
  <si>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</si>
  <si>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</si>
  <si>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</si>
  <si>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</si>
  <si>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</si>
  <si>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</si>
  <si>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</si>
  <si>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</si>
  <si>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</si>
  <si>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</si>
  <si>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</si>
  <si>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</si>
  <si>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</si>
  <si>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</si>
  <si>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</si>
  <si>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</si>
  <si>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</si>
  <si>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</si>
  <si>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</si>
  <si>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</si>
  <si>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</si>
  <si>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</si>
  <si>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</si>
  <si>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</si>
  <si>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</si>
  <si>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</si>
  <si>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</si>
  <si>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</si>
  <si>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</si>
  <si>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</si>
  <si>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</si>
  <si>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</si>
  <si>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</si>
  <si>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</si>
  <si>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</si>
  <si>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</si>
  <si>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</si>
  <si>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</si>
  <si>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</si>
  <si>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</si>
  <si>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</si>
  <si>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</si>
  <si>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</si>
  <si>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</si>
  <si>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</si>
  <si>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</si>
  <si>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</si>
  <si>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</si>
  <si>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</si>
  <si>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</si>
  <si>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</si>
  <si>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</si>
  <si>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</si>
  <si>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</si>
  <si>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</si>
  <si>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</si>
  <si>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</si>
  <si>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</si>
  <si>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</si>
  <si>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</si>
  <si>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</si>
  <si>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</si>
  <si>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</si>
  <si>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</si>
  <si>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</si>
  <si>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</si>
  <si>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</si>
  <si>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</si>
  <si>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</si>
  <si>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</si>
  <si>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</si>
  <si>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</si>
  <si>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</si>
  <si>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</si>
  <si>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</si>
  <si>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</si>
  <si>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</si>
  <si>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</si>
  <si>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</si>
  <si>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</si>
  <si>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</si>
  <si>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</si>
  <si>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</si>
  <si>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</si>
  <si>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</si>
  <si>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</si>
  <si>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</si>
  <si>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</si>
  <si>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</si>
  <si>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</si>
  <si>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</si>
  <si>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</si>
  <si>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</si>
  <si>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</si>
  <si>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</si>
  <si>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</si>
  <si>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</si>
  <si>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</si>
  <si>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</si>
  <si>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</si>
  <si>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</si>
  <si>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</si>
  <si>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</si>
  <si>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</si>
  <si>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</si>
  <si>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</si>
  <si>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</si>
  <si>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</si>
  <si>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</si>
  <si>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</si>
  <si>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</si>
  <si>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</si>
  <si>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</si>
  <si>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</si>
  <si>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</si>
  <si>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</si>
  <si>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</si>
  <si>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</si>
  <si>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</si>
  <si>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</si>
  <si>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</si>
  <si>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</si>
  <si>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</si>
  <si>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</si>
  <si>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</si>
  <si>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</si>
  <si>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</si>
  <si>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</si>
  <si>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</si>
  <si>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</si>
  <si>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</si>
  <si>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</si>
  <si>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</si>
  <si>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</si>
  <si>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</si>
  <si>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</si>
  <si>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</si>
  <si>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</si>
  <si>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</si>
  <si>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</si>
  <si>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</si>
  <si>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</si>
  <si>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</si>
  <si>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</si>
  <si>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</si>
  <si>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</si>
  <si>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</si>
  <si>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</si>
  <si>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</si>
  <si>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</si>
  <si>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</si>
  <si>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</si>
  <si>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</si>
  <si>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</si>
  <si>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</si>
  <si>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</si>
  <si>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</si>
  <si>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</si>
  <si>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</si>
  <si>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</si>
  <si>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</si>
  <si>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</si>
  <si>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</si>
  <si>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</si>
  <si>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</si>
  <si>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</si>
  <si>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</si>
  <si>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</si>
  <si>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</si>
  <si>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</si>
  <si>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</si>
  <si>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</si>
  <si>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</si>
  <si>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</si>
  <si>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</si>
  <si>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</si>
  <si>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</si>
  <si>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</si>
  <si>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</si>
  <si>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</si>
  <si>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</si>
  <si>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</si>
  <si>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</si>
  <si>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</si>
  <si>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</si>
  <si>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</si>
  <si>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</si>
  <si>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</si>
  <si>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</si>
  <si>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</si>
  <si>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</si>
  <si>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</si>
  <si>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</si>
  <si>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</si>
  <si>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</si>
  <si>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</si>
  <si>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</si>
  <si>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</si>
  <si>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</si>
  <si>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</si>
  <si>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</si>
  <si>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</si>
  <si>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</si>
  <si>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</si>
  <si>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</si>
  <si>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</si>
  <si>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</si>
  <si>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</si>
  <si>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</si>
  <si>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</si>
  <si>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</si>
  <si>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</si>
  <si>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</si>
  <si>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</si>
  <si>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</si>
  <si>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</si>
  <si>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</si>
  <si>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</si>
  <si>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</si>
  <si>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</si>
  <si>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</si>
  <si>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</si>
  <si>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</si>
  <si>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</si>
  <si>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</si>
  <si>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</si>
  <si>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</si>
  <si>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</si>
  <si>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</si>
  <si>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</si>
  <si>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</si>
  <si>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</si>
  <si>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</si>
  <si>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</si>
  <si>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</si>
  <si>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</si>
  <si>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</si>
  <si>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</si>
  <si>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</si>
  <si>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</si>
  <si>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</si>
  <si>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</si>
  <si>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</si>
  <si>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</si>
  <si>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</si>
  <si>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</si>
  <si>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</si>
  <si>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</si>
  <si>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</si>
  <si>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</si>
  <si>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</si>
  <si>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</si>
  <si>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</si>
  <si>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</si>
  <si>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</si>
  <si>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</si>
  <si>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</si>
  <si>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</si>
  <si>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</si>
  <si>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</si>
  <si>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</si>
  <si>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</si>
  <si>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</si>
  <si>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</si>
  <si>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</si>
  <si>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</si>
  <si>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</si>
  <si>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</si>
  <si>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</si>
  <si>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</si>
  <si>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</si>
  <si>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</si>
  <si>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</si>
  <si>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</si>
  <si>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</si>
  <si>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</si>
  <si>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</si>
  <si>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</si>
  <si>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</si>
  <si>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</si>
  <si>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</si>
  <si>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</si>
  <si>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</si>
  <si>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</si>
  <si>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</si>
  <si>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</si>
  <si>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</si>
  <si>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</si>
  <si>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</si>
  <si>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</si>
  <si>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</si>
  <si>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</si>
  <si>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</si>
  <si>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</si>
  <si>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</si>
  <si>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</si>
  <si>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</si>
  <si>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</si>
  <si>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</si>
  <si>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</si>
  <si>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</si>
  <si>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</si>
  <si>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</si>
  <si>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</si>
  <si>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</si>
  <si>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</si>
  <si>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</si>
  <si>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</si>
  <si>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</si>
  <si>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</si>
  <si>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</si>
  <si>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</si>
  <si>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</si>
  <si>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</si>
  <si>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</si>
  <si>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</si>
  <si>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</si>
  <si>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</si>
  <si>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</si>
  <si>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</si>
  <si>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</si>
  <si>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</si>
  <si>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</si>
  <si>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</si>
  <si>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</si>
  <si>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</si>
  <si>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</si>
  <si>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</si>
  <si>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</si>
  <si>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</si>
  <si>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</si>
  <si>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</si>
  <si>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</si>
  <si>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</si>
  <si>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</si>
  <si>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</si>
  <si>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</si>
  <si>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</si>
  <si>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</si>
  <si>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</si>
  <si>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</si>
  <si>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</si>
  <si>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</si>
  <si>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</si>
  <si>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</si>
  <si>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</si>
  <si>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</si>
  <si>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</si>
  <si>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</si>
  <si>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</si>
  <si>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</si>
  <si>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</si>
  <si>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</si>
  <si>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</si>
  <si>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</si>
  <si>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</si>
  <si>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</si>
  <si>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</si>
  <si>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</si>
  <si>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</si>
  <si>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</si>
  <si>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</si>
  <si>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</si>
  <si>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</si>
  <si>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</si>
  <si>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</si>
  <si>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</si>
  <si>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</si>
  <si>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</si>
  <si>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</si>
  <si>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</si>
  <si>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</si>
  <si>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</si>
  <si>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</si>
  <si>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</si>
  <si>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</si>
  <si>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</si>
  <si>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</si>
  <si>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</si>
  <si>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</si>
  <si>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</si>
  <si>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</si>
  <si>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</si>
  <si>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</si>
  <si>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</si>
  <si>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</si>
  <si>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</si>
  <si>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</si>
  <si>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</si>
  <si>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</si>
  <si>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</si>
  <si>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</si>
  <si>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</si>
  <si>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</si>
  <si>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</si>
  <si>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</si>
  <si>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</si>
  <si>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</si>
  <si>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</si>
  <si>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</si>
  <si>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</si>
  <si>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</si>
  <si>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</si>
  <si>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</si>
  <si>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</si>
  <si>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</si>
  <si>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</si>
  <si>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</si>
  <si>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</si>
  <si>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</si>
  <si>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</si>
  <si>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</si>
  <si>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</si>
  <si>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</si>
  <si>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</si>
  <si>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</si>
  <si>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</si>
  <si>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</si>
  <si>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</si>
  <si>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</si>
  <si>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</si>
  <si>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</si>
  <si>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</si>
  <si>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</si>
  <si>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</si>
  <si>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</si>
  <si>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</si>
  <si>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</si>
  <si>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</si>
  <si>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</si>
  <si>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</si>
  <si>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</si>
  <si>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</si>
  <si>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</si>
  <si>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</si>
  <si>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</si>
  <si>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</si>
  <si>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</si>
  <si>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</si>
  <si>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</si>
  <si>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</si>
  <si>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</si>
  <si>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</si>
  <si>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</si>
  <si>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</si>
  <si>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</si>
  <si>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</si>
  <si>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</si>
  <si>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</si>
  <si>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</si>
  <si>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</si>
  <si>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</si>
  <si>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</si>
  <si>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</si>
  <si>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</si>
  <si>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</si>
  <si>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</si>
  <si>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</si>
  <si>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</si>
  <si>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</si>
  <si>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</si>
  <si>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</si>
  <si>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</si>
  <si>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</si>
  <si>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</si>
  <si>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</si>
  <si>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</si>
  <si>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</si>
  <si>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</si>
  <si>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</si>
  <si>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</si>
  <si>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</si>
  <si>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</si>
  <si>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</si>
  <si>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</si>
  <si>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</si>
  <si>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</si>
  <si>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</si>
  <si>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</si>
  <si>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</si>
  <si>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</si>
  <si>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</si>
  <si>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</si>
  <si>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</si>
  <si>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</si>
  <si>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</si>
  <si>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</si>
  <si>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</si>
  <si>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</si>
  <si>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</si>
  <si>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</si>
  <si>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</si>
  <si>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</si>
  <si>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</si>
  <si>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</si>
  <si>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</si>
  <si>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</si>
  <si>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</si>
  <si>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</si>
  <si>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</si>
  <si>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</si>
  <si>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</si>
  <si>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</si>
  <si>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</si>
  <si>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</si>
  <si>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</si>
  <si>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</si>
  <si>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</si>
  <si>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</si>
  <si>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</si>
  <si>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</si>
  <si>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</si>
  <si>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</si>
  <si>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</si>
  <si>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</si>
  <si>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</si>
  <si>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</si>
  <si>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</si>
  <si>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</si>
  <si>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</si>
  <si>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</si>
  <si>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</si>
  <si>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</si>
  <si>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</si>
  <si>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</si>
  <si>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</si>
  <si>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</si>
  <si>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</si>
  <si>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</si>
  <si>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</si>
  <si>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</si>
  <si>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</si>
  <si>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</si>
  <si>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</si>
  <si>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</si>
  <si>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</si>
  <si>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</si>
  <si>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</si>
  <si>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</si>
  <si>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</si>
  <si>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</si>
  <si>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</si>
  <si>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</si>
  <si>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</si>
  <si>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</si>
  <si>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</si>
  <si>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</si>
  <si>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</si>
  <si>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</si>
  <si>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</si>
  <si>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</si>
  <si>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</si>
  <si>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</si>
  <si>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</si>
  <si>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</si>
  <si>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</si>
  <si>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</si>
  <si>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</si>
  <si>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</si>
  <si>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</si>
  <si>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</si>
  <si>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</si>
  <si>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</si>
  <si>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</si>
  <si>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</si>
  <si>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</si>
  <si>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</si>
  <si>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</si>
  <si>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</si>
  <si>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</si>
  <si>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</si>
  <si>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</si>
  <si>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</si>
  <si>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</si>
  <si>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</si>
  <si>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</si>
  <si>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</si>
  <si>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</si>
  <si>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</si>
  <si>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</si>
  <si>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</si>
  <si>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</si>
  <si>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</si>
  <si>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</si>
  <si>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</si>
  <si>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</si>
  <si>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</si>
  <si>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</si>
  <si>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</si>
  <si>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</si>
  <si>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</si>
  <si>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</si>
  <si>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</si>
  <si>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</si>
  <si>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</si>
  <si>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</si>
  <si>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</si>
  <si>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</si>
  <si>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</si>
  <si>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</si>
  <si>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</si>
  <si>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</si>
  <si>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</si>
  <si>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</si>
  <si>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</si>
  <si>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</si>
  <si>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</si>
  <si>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</si>
  <si>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</si>
  <si>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</si>
  <si>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</si>
  <si>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</si>
  <si>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</si>
  <si>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</si>
  <si>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</si>
  <si>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</si>
  <si>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</si>
  <si>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</si>
  <si>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</si>
  <si>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</si>
  <si>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</si>
  <si>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</si>
  <si>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</si>
  <si>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</si>
  <si>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</si>
  <si>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</si>
  <si>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</si>
  <si>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</si>
  <si>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</si>
  <si>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</si>
  <si>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</si>
  <si>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</si>
  <si>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</si>
  <si>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</si>
  <si>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</si>
  <si>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</si>
  <si>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</si>
  <si>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</si>
  <si>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</si>
  <si>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</si>
  <si>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</si>
  <si>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</si>
  <si>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</si>
  <si>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</si>
  <si>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</si>
  <si>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</si>
  <si>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</si>
  <si>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</si>
  <si>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</si>
  <si>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</si>
  <si>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</si>
  <si>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</si>
  <si>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</si>
  <si>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</si>
  <si>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</si>
  <si>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</si>
  <si>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</si>
  <si>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</si>
  <si>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</si>
  <si>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</si>
  <si>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</si>
  <si>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</si>
  <si>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</si>
  <si>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</si>
  <si>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</si>
  <si>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</si>
  <si>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</si>
  <si>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</si>
  <si>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</si>
  <si>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</si>
  <si>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</si>
  <si>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</si>
  <si>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</si>
  <si>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</si>
  <si>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</si>
  <si>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</si>
  <si>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</si>
  <si>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</si>
  <si>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</si>
  <si>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</si>
  <si>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</si>
  <si>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</si>
  <si>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</si>
  <si>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</si>
  <si>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</si>
  <si>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</si>
  <si>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</si>
  <si>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</si>
  <si>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</si>
  <si>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</si>
  <si>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</si>
  <si>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</si>
  <si>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</si>
  <si>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</si>
  <si>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</si>
  <si>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</si>
  <si>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</si>
  <si>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</si>
  <si>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</si>
  <si>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</si>
  <si>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</si>
  <si>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</si>
  <si>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</si>
  <si>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</si>
  <si>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</si>
  <si>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</si>
  <si>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</si>
  <si>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</si>
  <si>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</si>
  <si>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</si>
  <si>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</si>
  <si>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</si>
  <si>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</si>
  <si>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</si>
  <si>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</si>
  <si>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</si>
  <si>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</si>
  <si>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</si>
  <si>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</si>
  <si>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</si>
  <si>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</si>
  <si>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</si>
  <si>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</si>
  <si>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</si>
  <si>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</si>
  <si>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</si>
  <si>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</si>
  <si>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</si>
  <si>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</si>
  <si>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</si>
  <si>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</si>
  <si>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</si>
  <si>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</si>
  <si>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</si>
  <si>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</si>
  <si>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</si>
  <si>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</si>
  <si>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</si>
  <si>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</si>
  <si>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</si>
  <si>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</si>
  <si>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</si>
  <si>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</si>
  <si>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</si>
  <si>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</si>
  <si>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</si>
  <si>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</si>
  <si>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</si>
  <si>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</si>
  <si>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</si>
  <si>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</si>
  <si>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</si>
  <si>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</si>
  <si>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</si>
  <si>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</si>
  <si>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</si>
  <si>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</si>
  <si>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</si>
  <si>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</si>
  <si>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</si>
  <si>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</si>
  <si>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</si>
  <si>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</si>
  <si>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</si>
  <si>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</si>
  <si>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</si>
  <si>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</si>
  <si>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</si>
  <si>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</si>
  <si>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</si>
  <si>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</si>
  <si>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</si>
  <si>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</si>
  <si>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</si>
  <si>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</si>
  <si>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</si>
  <si>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</si>
  <si>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</si>
  <si>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</si>
  <si>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</si>
  <si>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</si>
  <si>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</si>
  <si>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</si>
  <si>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</si>
  <si>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</si>
  <si>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</si>
  <si>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</si>
  <si>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</si>
  <si>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</si>
  <si>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</si>
  <si>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</si>
  <si>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</si>
  <si>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</si>
  <si>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</si>
  <si>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</si>
  <si>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</si>
  <si>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</si>
  <si>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</si>
  <si>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</si>
  <si>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</si>
  <si>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</si>
  <si>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</si>
  <si>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</si>
  <si>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</si>
  <si>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</si>
  <si>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</si>
  <si>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</si>
  <si>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</si>
  <si>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</si>
  <si>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</si>
  <si>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</si>
  <si>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</si>
  <si>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</si>
  <si>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</si>
  <si>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</si>
  <si>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</si>
  <si>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</si>
  <si>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</si>
  <si>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</si>
  <si>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</si>
  <si>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</si>
  <si>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</si>
  <si>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</si>
  <si>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</si>
  <si>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</si>
  <si>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</si>
  <si>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</si>
  <si>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</si>
  <si>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</si>
  <si>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</si>
  <si>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</si>
  <si>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</si>
  <si>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</si>
  <si>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</si>
  <si>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</si>
  <si>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</si>
  <si>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</si>
  <si>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</si>
  <si>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</si>
  <si>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</si>
  <si>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</si>
  <si>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</si>
  <si>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</si>
  <si>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</si>
  <si>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</si>
  <si>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</si>
  <si>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</si>
  <si>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</si>
  <si>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</si>
  <si>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</si>
  <si>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</si>
  <si>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</si>
  <si>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</si>
  <si>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</si>
  <si>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</si>
  <si>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</si>
  <si>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</si>
  <si>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</si>
  <si>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</si>
  <si>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</si>
  <si>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</si>
  <si>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</si>
  <si>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</si>
  <si>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</si>
  <si>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</si>
  <si>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</si>
  <si>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</si>
  <si>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</si>
  <si>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</si>
  <si>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</si>
  <si>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</si>
  <si>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</si>
  <si>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</si>
  <si>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</si>
  <si>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</si>
  <si>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</si>
  <si>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</si>
  <si>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</si>
  <si>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</si>
  <si>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</si>
  <si>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</si>
  <si>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</si>
  <si>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</si>
  <si>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</si>
  <si>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</si>
  <si>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</si>
  <si>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</si>
  <si>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</si>
  <si>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</si>
  <si>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</si>
  <si>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</si>
  <si>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</si>
  <si>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</si>
  <si>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</si>
  <si>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</si>
  <si>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</si>
  <si>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</si>
  <si>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</si>
  <si>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</si>
  <si>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</si>
  <si>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</si>
  <si>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</si>
  <si>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</si>
  <si>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</si>
  <si>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</si>
  <si>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</si>
  <si>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</si>
  <si>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</si>
  <si>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</si>
  <si>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</si>
  <si>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</si>
  <si>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</si>
  <si>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</si>
  <si>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</si>
  <si>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</si>
  <si>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</si>
  <si>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</si>
  <si>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</si>
  <si>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</si>
  <si>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</si>
  <si>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</si>
  <si>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</si>
  <si>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</si>
  <si>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</si>
  <si>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</si>
  <si>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</si>
  <si>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</si>
  <si>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</si>
  <si>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</si>
  <si>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</si>
  <si>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</si>
  <si>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</si>
  <si>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</si>
  <si>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</si>
  <si>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</si>
  <si>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</si>
  <si>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</si>
  <si>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</si>
  <si>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</si>
  <si>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</si>
  <si>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</si>
  <si>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</si>
  <si>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</si>
  <si>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</si>
  <si>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</si>
  <si>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</si>
  <si>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</si>
  <si>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</si>
  <si>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</si>
  <si>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</si>
  <si>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</si>
  <si>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</si>
  <si>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</si>
  <si>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</si>
  <si>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</si>
  <si>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</si>
  <si>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</si>
  <si>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</si>
  <si>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</si>
  <si>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</si>
  <si>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</si>
  <si>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</si>
  <si>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</si>
  <si>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</si>
  <si>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</si>
  <si>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</si>
  <si>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</si>
  <si>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</si>
  <si>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</si>
  <si>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</si>
  <si>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</si>
  <si>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</si>
  <si>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</si>
  <si>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</si>
  <si>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</si>
  <si>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</si>
  <si>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</si>
  <si>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</si>
  <si>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</si>
  <si>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</si>
  <si>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</si>
  <si>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</si>
  <si>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</si>
  <si>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</si>
  <si>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</si>
  <si>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</si>
  <si>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</si>
  <si>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</si>
  <si>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</si>
  <si>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</si>
  <si>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</si>
  <si>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</si>
  <si>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</si>
  <si>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</si>
  <si>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</si>
  <si>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</si>
  <si>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</si>
  <si>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</si>
  <si>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</si>
  <si>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</si>
  <si>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</si>
  <si>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</si>
  <si>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</si>
  <si>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</si>
  <si>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</si>
  <si>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</si>
  <si>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</si>
  <si>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</si>
  <si>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</si>
  <si>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</si>
  <si>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</si>
  <si>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</si>
  <si>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</si>
  <si>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</si>
  <si>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</si>
  <si>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</si>
  <si>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</si>
  <si>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</si>
  <si>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</si>
  <si>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</si>
  <si>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</si>
  <si>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</si>
  <si>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</si>
  <si>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</si>
  <si>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</si>
  <si>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</si>
  <si>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</si>
  <si>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</si>
  <si>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</si>
  <si>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</si>
  <si>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</si>
  <si>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</si>
  <si>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</si>
  <si>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</si>
  <si>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</si>
  <si>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</si>
  <si>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</si>
  <si>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</si>
  <si>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</si>
  <si>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</si>
  <si>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</si>
  <si>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</si>
  <si>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</si>
  <si>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</si>
  <si>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</si>
  <si>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</si>
  <si>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</si>
  <si>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</si>
  <si>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</si>
  <si>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</si>
  <si>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</si>
  <si>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</si>
  <si>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</si>
  <si>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</si>
  <si>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</si>
  <si>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</si>
  <si>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</si>
  <si>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</si>
  <si>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</si>
  <si>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</si>
  <si>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</si>
  <si>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</si>
  <si>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</si>
  <si>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</si>
  <si>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</si>
  <si>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</si>
  <si>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</si>
  <si>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</si>
  <si>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</si>
  <si>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</si>
  <si>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</si>
  <si>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</si>
  <si>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</si>
  <si>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</si>
  <si>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</si>
  <si>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</si>
  <si>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</si>
  <si>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</si>
  <si>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</si>
  <si>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</si>
  <si>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</si>
  <si>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</si>
  <si>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</si>
  <si>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</si>
  <si>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</si>
  <si>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</si>
  <si>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</si>
  <si>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</si>
  <si>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</si>
  <si>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</si>
  <si>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</si>
  <si>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</si>
  <si>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</si>
  <si>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</si>
  <si>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</si>
  <si>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</si>
  <si>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</si>
  <si>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</si>
  <si>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</si>
  <si>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</si>
  <si>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</si>
  <si>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</si>
  <si>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</si>
  <si>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</si>
  <si>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</si>
  <si>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</si>
  <si>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</si>
  <si>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</si>
  <si>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</si>
  <si>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</si>
  <si>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</si>
  <si>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</si>
  <si>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</si>
  <si>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</si>
  <si>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</si>
  <si>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</si>
  <si>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</si>
  <si>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</si>
  <si>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</si>
  <si>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</si>
  <si>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</si>
  <si>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</si>
  <si>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</si>
  <si>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</si>
  <si>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</si>
  <si>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</si>
  <si>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</si>
  <si>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</si>
  <si>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</si>
  <si>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</si>
  <si>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</si>
  <si>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</si>
  <si>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</si>
  <si>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</si>
  <si>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</si>
  <si>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</si>
  <si>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</si>
  <si>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</si>
  <si>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</si>
  <si>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</si>
  <si>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</si>
  <si>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</si>
  <si>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</si>
  <si>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</si>
  <si>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</si>
  <si>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</si>
  <si>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</si>
  <si>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</si>
  <si>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</si>
  <si>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</si>
  <si>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</si>
  <si>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</si>
  <si>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</si>
  <si>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</si>
  <si>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</si>
  <si>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</si>
  <si>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</si>
  <si>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</si>
  <si>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</si>
  <si>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</si>
  <si>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</si>
  <si>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</si>
  <si>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</si>
  <si>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</si>
  <si>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</si>
  <si>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</si>
  <si>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</si>
  <si>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</si>
  <si>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</si>
  <si>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</si>
  <si>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</si>
  <si>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</si>
  <si>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</si>
  <si>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</si>
  <si>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</si>
  <si>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</si>
  <si>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</si>
  <si>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</si>
  <si>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</si>
  <si>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</si>
  <si>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</si>
  <si>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</si>
  <si>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</si>
  <si>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</si>
  <si>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</si>
  <si>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</si>
  <si>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</si>
  <si>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</si>
  <si>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</si>
  <si>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</si>
  <si>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</si>
  <si>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</si>
  <si>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</si>
  <si>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</si>
  <si>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</si>
  <si>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</si>
  <si>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</si>
  <si>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</si>
  <si>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</si>
  <si>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</si>
  <si>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</si>
  <si>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</si>
  <si>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</si>
  <si>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</si>
  <si>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</si>
  <si>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</si>
  <si>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</si>
  <si>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</si>
  <si>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</si>
  <si>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</si>
  <si>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</si>
  <si>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</si>
  <si>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</si>
  <si>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</si>
  <si>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</si>
  <si>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</si>
  <si>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</si>
  <si>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</si>
  <si>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</si>
  <si>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</si>
  <si>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</si>
  <si>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</si>
  <si>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</si>
  <si>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</si>
  <si>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</si>
  <si>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</si>
  <si>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</si>
  <si>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</si>
  <si>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</si>
  <si>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</si>
  <si>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</si>
  <si>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</si>
  <si>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</si>
  <si>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</si>
  <si>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</si>
  <si>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</si>
  <si>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</si>
  <si>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</si>
  <si>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</si>
  <si>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</si>
  <si>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</si>
  <si>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</si>
  <si>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</si>
  <si>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</si>
  <si>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</si>
  <si>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</si>
  <si>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</si>
  <si>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</si>
  <si>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</si>
  <si>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</si>
  <si>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</si>
  <si>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</si>
  <si>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</si>
  <si>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</si>
  <si>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</si>
  <si>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</si>
  <si>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</si>
  <si>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</si>
  <si>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</si>
  <si>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</si>
  <si>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</si>
  <si>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</si>
  <si>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</si>
  <si>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</si>
  <si>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</si>
  <si>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</si>
  <si>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</si>
  <si>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</si>
  <si>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</si>
  <si>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</si>
  <si>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</si>
  <si>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</si>
  <si>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</si>
  <si>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</si>
  <si>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</si>
  <si>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</si>
  <si>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</si>
  <si>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</si>
  <si>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</si>
  <si>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</si>
  <si>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</si>
  <si>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</si>
  <si>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</si>
  <si>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</si>
  <si>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</si>
  <si>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</si>
  <si>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</si>
  <si>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</si>
  <si>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</si>
  <si>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</si>
  <si>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</si>
  <si>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</si>
  <si>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</si>
  <si>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</si>
  <si>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</si>
  <si>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</si>
  <si>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</si>
  <si>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</si>
  <si>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</si>
  <si>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</si>
  <si>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</si>
  <si>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</si>
  <si>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</si>
  <si>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</si>
  <si>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</si>
  <si>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</si>
  <si>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</si>
  <si>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</si>
  <si>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</si>
  <si>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</si>
  <si>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</si>
  <si>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</si>
  <si>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</si>
  <si>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</si>
  <si>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</si>
  <si>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</si>
  <si>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</si>
  <si>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</si>
  <si>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</si>
  <si>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</si>
  <si>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</si>
  <si>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</si>
  <si>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</si>
  <si>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</si>
  <si>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</si>
  <si>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</si>
  <si>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</si>
  <si>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</si>
  <si>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</si>
  <si>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</si>
  <si>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</si>
  <si>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</si>
  <si>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</si>
  <si>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</si>
  <si>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</si>
  <si>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</si>
  <si>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</si>
  <si>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</si>
  <si>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</si>
  <si>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</si>
  <si>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</si>
  <si>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</si>
  <si>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</si>
  <si>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</si>
  <si>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</si>
  <si>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</si>
  <si>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</si>
  <si>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</si>
  <si>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</si>
  <si>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</si>
  <si>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</si>
  <si>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</si>
  <si>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</si>
  <si>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</si>
  <si>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</si>
  <si>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</si>
  <si>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</si>
  <si>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</si>
  <si>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</si>
  <si>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</si>
  <si>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</si>
  <si>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</si>
  <si>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</si>
  <si>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</si>
  <si>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</si>
  <si>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</si>
  <si>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</si>
  <si>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</si>
  <si>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</si>
  <si>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</si>
  <si>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</si>
  <si>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</si>
  <si>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</si>
  <si>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</si>
  <si>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</si>
  <si>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</si>
  <si>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</si>
  <si>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</si>
  <si>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</si>
  <si>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</si>
  <si>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</si>
  <si>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</si>
  <si>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</si>
  <si>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</si>
  <si>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</si>
  <si>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</si>
  <si>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</si>
  <si>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</si>
  <si>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</si>
  <si>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</si>
  <si>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</si>
  <si>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</si>
  <si>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</si>
  <si>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</si>
  <si>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</si>
  <si>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</si>
  <si>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</si>
  <si>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</si>
  <si>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</si>
  <si>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</si>
  <si>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</si>
  <si>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</si>
  <si>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</si>
  <si>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</si>
  <si>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</si>
  <si>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</si>
  <si>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</si>
  <si>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</si>
  <si>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</si>
  <si>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</si>
  <si>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</si>
  <si>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</si>
  <si>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</si>
  <si>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</si>
  <si>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</si>
  <si>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</si>
  <si>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</si>
  <si>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</si>
  <si>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</si>
  <si>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</si>
  <si>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</si>
  <si>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</si>
  <si>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</si>
  <si>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</si>
  <si>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</si>
  <si>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</si>
  <si>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</si>
  <si>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</si>
  <si>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</si>
  <si>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</si>
  <si>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</si>
  <si>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</si>
  <si>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</si>
  <si>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</si>
  <si>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</si>
  <si>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</si>
  <si>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</si>
  <si>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</si>
  <si>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</si>
  <si>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</si>
  <si>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</si>
  <si>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</si>
  <si>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</si>
  <si>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</si>
  <si>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</si>
  <si>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</si>
  <si>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</si>
  <si>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</si>
  <si>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</si>
  <si>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</si>
  <si>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</si>
  <si>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</si>
  <si>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</si>
  <si>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</si>
  <si>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</si>
  <si>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</si>
  <si>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</si>
  <si>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</si>
  <si>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</si>
  <si>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</si>
  <si>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</si>
  <si>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</si>
  <si>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</si>
  <si>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</si>
  <si>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</si>
  <si>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</si>
  <si>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</si>
  <si>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</si>
  <si>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</si>
  <si>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</si>
  <si>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</si>
  <si>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</si>
  <si>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</si>
  <si>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</si>
  <si>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</si>
  <si>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</si>
  <si>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</si>
  <si>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</si>
  <si>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</si>
  <si>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</si>
  <si>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</si>
  <si>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</si>
  <si>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</si>
  <si>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</si>
  <si>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</si>
  <si>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</si>
  <si>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</si>
  <si>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</si>
  <si>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</si>
  <si>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</si>
  <si>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</si>
  <si>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</si>
  <si>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</si>
  <si>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</si>
  <si>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</si>
  <si>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</si>
  <si>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</si>
  <si>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</si>
  <si>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</si>
  <si>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</si>
  <si>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</si>
  <si>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</si>
  <si>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</si>
  <si>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</si>
  <si>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</si>
  <si>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</si>
  <si>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</si>
  <si>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</si>
  <si>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</si>
  <si>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</si>
  <si>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</si>
  <si>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</si>
  <si>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</si>
  <si>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</si>
  <si>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</si>
  <si>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</si>
  <si>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</si>
  <si>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</si>
  <si>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</si>
  <si>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</si>
  <si>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</si>
  <si>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</si>
  <si>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</si>
  <si>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</si>
  <si>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</si>
  <si>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</si>
  <si>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</si>
  <si>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</si>
  <si>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</si>
  <si>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</si>
  <si>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</si>
  <si>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</si>
  <si>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</si>
  <si>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</si>
  <si>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</si>
  <si>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</si>
  <si>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</si>
  <si>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</si>
  <si>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</si>
  <si>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</si>
  <si>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</si>
  <si>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</si>
  <si>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</si>
  <si>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</si>
  <si>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</si>
  <si>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</si>
  <si>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</si>
  <si>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</si>
  <si>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</si>
  <si>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</si>
  <si>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</si>
  <si>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</si>
  <si>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</si>
  <si>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</si>
  <si>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</si>
  <si>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</si>
  <si>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</si>
  <si>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</si>
  <si>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</si>
  <si>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</si>
  <si>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</si>
  <si>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</si>
  <si>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</si>
  <si>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</si>
  <si>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</si>
  <si>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</si>
  <si>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</si>
  <si>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</si>
  <si>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</si>
  <si>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</si>
  <si>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</si>
  <si>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</si>
  <si>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</si>
  <si>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</si>
  <si>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</si>
  <si>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</si>
  <si>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</si>
  <si>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</si>
  <si>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</si>
  <si>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</si>
  <si>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</si>
  <si>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</si>
  <si>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</si>
  <si>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</si>
  <si>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</si>
  <si>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</si>
  <si>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</si>
  <si>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</si>
  <si>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</si>
  <si>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</si>
  <si>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</si>
  <si>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</si>
  <si>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</si>
  <si>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</si>
  <si>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</si>
  <si>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</si>
  <si>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</si>
  <si>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</si>
  <si>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</si>
  <si>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</si>
  <si>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</si>
  <si>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</si>
  <si>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</si>
  <si>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</si>
  <si>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</si>
  <si>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</si>
  <si>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</si>
  <si>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</si>
  <si>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</si>
  <si>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</si>
  <si>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</si>
  <si>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</si>
  <si>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</si>
  <si>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</si>
  <si>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</si>
  <si>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</si>
  <si>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</si>
  <si>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</si>
  <si>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</si>
  <si>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</si>
  <si>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</si>
  <si>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</si>
  <si>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</si>
  <si>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</si>
  <si>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</si>
  <si>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</si>
  <si>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</si>
  <si>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</si>
  <si>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</si>
  <si>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</si>
  <si>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</si>
  <si>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</si>
  <si>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</si>
  <si>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</si>
  <si>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</si>
  <si>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</si>
  <si>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</si>
  <si>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</si>
  <si>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</si>
  <si>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</si>
  <si>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</si>
  <si>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</si>
  <si>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</si>
  <si>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</si>
  <si>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</si>
  <si>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</si>
  <si>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</si>
  <si>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</si>
  <si>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</si>
  <si>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</si>
  <si>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</si>
  <si>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</si>
  <si>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</si>
  <si>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</si>
  <si>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</si>
  <si>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</si>
  <si>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</si>
  <si>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</si>
  <si>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</si>
  <si>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</si>
  <si>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</si>
  <si>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</si>
  <si>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</si>
  <si>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</si>
  <si>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</si>
  <si>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</si>
  <si>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</si>
  <si>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</si>
  <si>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</si>
  <si>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</si>
  <si>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</si>
  <si>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</si>
  <si>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</si>
  <si>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</si>
  <si>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</si>
  <si>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</si>
  <si>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</si>
  <si>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</si>
  <si>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</si>
  <si>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</si>
  <si>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</si>
  <si>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</si>
  <si>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</si>
  <si>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</si>
  <si>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</si>
  <si>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</si>
  <si>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</si>
  <si>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</si>
  <si>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</si>
  <si>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</si>
  <si>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</si>
  <si>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</si>
  <si>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</si>
  <si>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</si>
  <si>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</si>
  <si>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</si>
  <si>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</si>
  <si>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</si>
  <si>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</si>
  <si>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</si>
  <si>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</si>
  <si>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</si>
  <si>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</si>
  <si>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</si>
  <si>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</si>
  <si>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</si>
  <si>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</si>
  <si>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</si>
  <si>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</si>
  <si>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</si>
  <si>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</si>
  <si>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</si>
  <si>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</si>
  <si>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</si>
  <si>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</si>
  <si>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</si>
  <si>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</si>
  <si>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</si>
  <si>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</si>
  <si>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</si>
  <si>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</si>
  <si>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</si>
  <si>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</si>
  <si>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</si>
  <si>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</si>
  <si>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</si>
  <si>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</si>
  <si>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</si>
  <si>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</si>
  <si>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</si>
  <si>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</si>
  <si>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</si>
  <si>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</si>
  <si>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</si>
  <si>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</si>
  <si>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</si>
  <si>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</si>
  <si>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</si>
  <si>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</si>
  <si>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</si>
  <si>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</si>
  <si>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</si>
  <si>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</si>
  <si>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</si>
  <si>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</si>
  <si>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</si>
  <si>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</si>
  <si>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</si>
  <si>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</si>
  <si>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</si>
  <si>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</si>
  <si>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</si>
  <si>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</si>
  <si>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</si>
  <si>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</si>
  <si>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</si>
  <si>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</si>
  <si>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</si>
  <si>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</si>
  <si>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</si>
  <si>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</si>
  <si>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</si>
  <si>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</si>
  <si>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</si>
  <si>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</si>
  <si>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</si>
  <si>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</si>
  <si>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</si>
  <si>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</si>
  <si>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</si>
  <si>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</si>
  <si>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</si>
  <si>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</si>
  <si>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</si>
  <si>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</si>
  <si>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</si>
  <si>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</si>
  <si>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</si>
  <si>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</si>
  <si>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</si>
  <si>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</si>
  <si>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</si>
  <si>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</si>
  <si>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</si>
  <si>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</si>
  <si>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</si>
  <si>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</si>
  <si>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</si>
  <si>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</si>
  <si>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</si>
  <si>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</si>
  <si>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</si>
  <si>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</si>
  <si>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</si>
  <si>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</si>
  <si>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</si>
  <si>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</si>
  <si>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</si>
  <si>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</si>
  <si>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</si>
  <si>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</si>
  <si>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</si>
  <si>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</si>
  <si>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</si>
  <si>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</si>
  <si>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</si>
  <si>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</si>
  <si>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</si>
  <si>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</si>
  <si>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</si>
  <si>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</si>
  <si>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</si>
  <si>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</si>
  <si>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</si>
  <si>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</si>
  <si>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</si>
  <si>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</si>
  <si>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</si>
  <si>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</si>
  <si>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</si>
  <si>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</si>
  <si>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</si>
  <si>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</si>
  <si>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</si>
  <si>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</si>
  <si>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</si>
  <si>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</si>
  <si>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</si>
  <si>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</si>
  <si>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</si>
  <si>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</si>
  <si>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</si>
  <si>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</si>
  <si>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</si>
  <si>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</si>
  <si>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</si>
  <si>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</si>
  <si>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</si>
  <si>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</si>
  <si>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</si>
  <si>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</si>
  <si>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</si>
  <si>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</si>
  <si>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</si>
  <si>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</si>
  <si>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</si>
  <si>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</si>
  <si>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</si>
  <si>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</si>
  <si>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</si>
  <si>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</si>
  <si>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</si>
  <si>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</si>
  <si>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</si>
  <si>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</si>
  <si>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</si>
  <si>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</si>
  <si>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</si>
  <si>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</si>
  <si>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</si>
  <si>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</si>
  <si>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</si>
  <si>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</si>
  <si>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</si>
  <si>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</si>
  <si>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</si>
  <si>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</si>
  <si>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</si>
  <si>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</si>
  <si>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</si>
  <si>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</si>
  <si>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</si>
  <si>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</si>
  <si>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</si>
  <si>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</si>
  <si>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</si>
  <si>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</si>
  <si>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</si>
  <si>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</si>
  <si>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</si>
  <si>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</si>
  <si>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</si>
  <si>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</si>
  <si>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</si>
  <si>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</si>
  <si>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</si>
  <si>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</si>
  <si>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</si>
  <si>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</si>
  <si>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</si>
  <si>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</si>
  <si>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</si>
  <si>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</si>
  <si>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</si>
  <si>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</si>
  <si>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</si>
  <si>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</si>
  <si>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</si>
  <si>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</si>
  <si>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</si>
  <si>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</si>
  <si>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</si>
  <si>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</si>
  <si>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</si>
  <si>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</si>
  <si>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</si>
  <si>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</si>
  <si>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</si>
  <si>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</si>
  <si>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</si>
  <si>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</si>
  <si>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</si>
  <si>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</si>
  <si>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</si>
  <si>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</si>
  <si>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</si>
  <si>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</si>
  <si>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</si>
  <si>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</si>
  <si>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</si>
  <si>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</si>
  <si>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</si>
  <si>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</si>
  <si>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</si>
  <si>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</si>
  <si>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</si>
  <si>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</si>
  <si>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</si>
  <si>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</si>
  <si>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</si>
  <si>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</si>
  <si>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</si>
  <si>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</si>
  <si>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</si>
  <si>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</si>
  <si>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</si>
  <si>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</si>
  <si>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</si>
  <si>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</si>
  <si>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</si>
  <si>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</si>
  <si>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</si>
  <si>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</si>
  <si>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</si>
  <si>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</si>
  <si>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</si>
  <si>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</si>
  <si>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</si>
  <si>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</si>
  <si>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</si>
  <si>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</si>
  <si>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</si>
  <si>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</si>
  <si>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</si>
  <si>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</si>
  <si>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</si>
  <si>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</si>
  <si>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</si>
  <si>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</si>
  <si>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</si>
  <si>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</si>
  <si>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</si>
  <si>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</si>
  <si>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</si>
  <si>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</si>
  <si>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</si>
  <si>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</si>
  <si>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</si>
  <si>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</si>
  <si>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</si>
  <si>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</si>
  <si>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</si>
  <si>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</si>
  <si>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</si>
  <si>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</si>
  <si>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</si>
  <si>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</si>
  <si>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</si>
  <si>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</si>
  <si>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</si>
  <si>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</si>
  <si>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</si>
  <si>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</si>
  <si>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</si>
  <si>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</si>
  <si>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</si>
  <si>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</si>
  <si>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</si>
  <si>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</si>
  <si>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</si>
  <si>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</si>
  <si>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</si>
  <si>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</si>
  <si>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</si>
  <si>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</si>
  <si>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</si>
  <si>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</si>
  <si>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</si>
  <si>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</si>
  <si>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</si>
  <si>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</si>
  <si>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</si>
  <si>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</si>
  <si>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</si>
  <si>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</si>
  <si>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</si>
  <si>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</si>
  <si>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</si>
  <si>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</si>
  <si>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</si>
  <si>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</si>
  <si>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</si>
  <si>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</si>
  <si>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</si>
  <si>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</si>
  <si>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</si>
  <si>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</si>
  <si>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</si>
  <si>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</si>
  <si>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</si>
  <si>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</si>
  <si>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</si>
  <si>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</si>
  <si>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</si>
  <si>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</si>
  <si>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</si>
  <si>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</si>
  <si>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</si>
  <si>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</si>
  <si>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</si>
  <si>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</si>
  <si>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</si>
  <si>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</si>
  <si>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</si>
  <si>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</si>
  <si>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</si>
  <si>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</si>
  <si>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</si>
  <si>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</si>
  <si>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</si>
  <si>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</si>
  <si>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</si>
  <si>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</si>
  <si>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</si>
  <si>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</si>
  <si>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</si>
  <si>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</si>
  <si>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</si>
  <si>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</si>
  <si>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</si>
  <si>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</si>
  <si>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</si>
  <si>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</si>
  <si>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</si>
  <si>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</si>
  <si>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</si>
  <si>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</si>
  <si>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</si>
  <si>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</si>
  <si>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</si>
  <si>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</si>
  <si>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</si>
  <si>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</si>
  <si>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</si>
  <si>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</si>
  <si>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</si>
  <si>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</si>
  <si>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</si>
  <si>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</si>
  <si>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</si>
  <si>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</si>
  <si>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</si>
  <si>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</si>
  <si>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</si>
  <si>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</si>
  <si>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</si>
  <si>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</si>
  <si>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</si>
  <si>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</si>
  <si>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</si>
  <si>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</si>
  <si>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</si>
  <si>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</si>
  <si>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</si>
  <si>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</si>
  <si>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</si>
  <si>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</si>
  <si>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</si>
  <si>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</si>
  <si>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</si>
  <si>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</si>
  <si>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</si>
  <si>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</si>
  <si>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</si>
  <si>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</si>
  <si>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</si>
  <si>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</si>
  <si>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</si>
  <si>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</si>
  <si>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</si>
  <si>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</si>
  <si>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</si>
  <si>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</si>
  <si>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</si>
  <si>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</si>
  <si>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</si>
  <si>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</si>
  <si>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</si>
  <si>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</si>
  <si>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</si>
  <si>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</si>
  <si>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</si>
  <si>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</si>
  <si>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</si>
  <si>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</si>
  <si>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</si>
  <si>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</si>
  <si>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</si>
  <si>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</si>
  <si>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</si>
  <si>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</si>
  <si>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</si>
  <si>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</si>
  <si>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</si>
  <si>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</si>
  <si>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</si>
  <si>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</si>
  <si>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</si>
  <si>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</si>
  <si>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</si>
  <si>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</si>
  <si>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</si>
  <si>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</si>
  <si>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</si>
  <si>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</si>
  <si>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</si>
  <si>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</si>
  <si>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</si>
  <si>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</si>
  <si>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</si>
  <si>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</si>
  <si>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</si>
  <si>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</si>
  <si>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</si>
  <si>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</si>
  <si>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</si>
  <si>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</si>
  <si>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</si>
  <si>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</si>
  <si>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</si>
  <si>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</si>
  <si>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</si>
  <si>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</si>
  <si>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</si>
  <si>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</si>
  <si>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</si>
  <si>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</si>
  <si>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</si>
  <si>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</si>
  <si>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</si>
  <si>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</si>
  <si>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</si>
  <si>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</si>
  <si>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</si>
  <si>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</si>
  <si>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</si>
  <si>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</si>
  <si>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</si>
  <si>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</si>
  <si>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</si>
  <si>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</si>
  <si>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</si>
  <si>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</si>
  <si>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</si>
  <si>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</si>
  <si>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</si>
  <si>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</si>
  <si>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</si>
  <si>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</si>
  <si>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</si>
  <si>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</si>
  <si>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</si>
  <si>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</si>
  <si>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</si>
  <si>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</si>
  <si>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</si>
  <si>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</si>
  <si>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</si>
  <si>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</si>
  <si>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</si>
  <si>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</si>
  <si>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</si>
  <si>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</si>
  <si>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</si>
  <si>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</si>
  <si>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</si>
  <si>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</si>
  <si>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</si>
  <si>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</si>
  <si>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</si>
  <si>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</si>
  <si>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</si>
  <si>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</si>
  <si>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</si>
  <si>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</si>
  <si>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</si>
  <si>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</si>
  <si>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</si>
  <si>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</si>
  <si>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</si>
  <si>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</si>
  <si>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</si>
  <si>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</si>
  <si>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</si>
  <si>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</si>
  <si>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</si>
  <si>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</si>
  <si>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</si>
  <si>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</si>
  <si>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</si>
  <si>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</si>
  <si>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</si>
  <si>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</si>
  <si>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</si>
  <si>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</si>
  <si>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</si>
  <si>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</si>
  <si>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</si>
  <si>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</si>
  <si>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</si>
  <si>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</si>
  <si>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</si>
  <si>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</si>
  <si>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</si>
  <si>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</si>
  <si>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</si>
  <si>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</si>
  <si>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</si>
  <si>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</si>
  <si>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</si>
  <si>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</si>
  <si>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</si>
  <si>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</si>
  <si>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</si>
  <si>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</si>
  <si>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</si>
  <si>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</si>
  <si>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</si>
  <si>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</si>
  <si>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</si>
  <si>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</si>
  <si>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</si>
  <si>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</si>
  <si>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</si>
  <si>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</si>
  <si>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</si>
  <si>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</si>
  <si>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</si>
  <si>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</si>
  <si>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</si>
  <si>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</si>
  <si>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</si>
  <si>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</si>
  <si>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</si>
  <si>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</si>
  <si>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</si>
  <si>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</si>
  <si>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</si>
  <si>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</si>
  <si>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</si>
  <si>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</si>
  <si>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</si>
  <si>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</si>
  <si>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</si>
  <si>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</si>
  <si>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</si>
  <si>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</si>
  <si>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</si>
  <si>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</si>
  <si>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</si>
  <si>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</si>
  <si>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</si>
  <si>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</si>
  <si>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</si>
  <si>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</si>
  <si>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</si>
  <si>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</si>
  <si>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</si>
  <si>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</si>
  <si>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</si>
  <si>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</si>
  <si>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</si>
  <si>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</si>
  <si>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</si>
  <si>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</si>
  <si>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</si>
  <si>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</si>
  <si>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</si>
  <si>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</si>
  <si>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</si>
  <si>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</si>
  <si>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</si>
  <si>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</si>
  <si>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</si>
  <si>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</si>
  <si>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</si>
  <si>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</si>
  <si>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</si>
  <si>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</si>
  <si>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</si>
  <si>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</si>
  <si>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</si>
  <si>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</si>
  <si>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</si>
  <si>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</si>
  <si>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</si>
  <si>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</si>
  <si>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</si>
  <si>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</si>
  <si>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</si>
  <si>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</si>
  <si>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</si>
  <si>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</si>
  <si>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</si>
  <si>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</si>
  <si>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</si>
  <si>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</si>
  <si>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</si>
  <si>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</si>
  <si>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</si>
  <si>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</si>
  <si>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</si>
  <si>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</si>
  <si>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</si>
  <si>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</si>
  <si>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</si>
  <si>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</si>
  <si>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</si>
  <si>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</si>
  <si>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</si>
  <si>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</si>
  <si>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</si>
  <si>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</si>
  <si>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</si>
  <si>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</si>
  <si>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</si>
  <si>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</si>
  <si>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</si>
  <si>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</si>
  <si>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</si>
  <si>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</si>
  <si>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</si>
  <si>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</si>
  <si>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</si>
  <si>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</si>
  <si>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</si>
  <si>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</si>
  <si>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</si>
  <si>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</si>
  <si>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</si>
  <si>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</si>
  <si>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</si>
  <si>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</si>
  <si>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</si>
  <si>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</si>
  <si>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</si>
  <si>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</si>
  <si>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</si>
  <si>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</si>
  <si>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</si>
  <si>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</si>
  <si>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</si>
  <si>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</si>
  <si>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</si>
  <si>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</si>
  <si>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</si>
  <si>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</si>
  <si>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</si>
  <si>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</si>
  <si>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</si>
  <si>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</si>
  <si>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</si>
  <si>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</si>
  <si>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</si>
  <si>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</si>
  <si>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</si>
  <si>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</si>
  <si>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</si>
  <si>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</si>
  <si>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</si>
  <si>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</si>
  <si>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</si>
  <si>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</si>
  <si>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</si>
  <si>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</si>
  <si>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</si>
  <si>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</si>
  <si>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</si>
  <si>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</si>
  <si>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</si>
  <si>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</si>
  <si>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</si>
  <si>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</si>
  <si>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</si>
  <si>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</si>
  <si>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</si>
  <si>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</si>
  <si>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</si>
  <si>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</si>
  <si>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</si>
  <si>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</si>
  <si>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</si>
  <si>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</si>
  <si>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</si>
  <si>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</si>
  <si>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</si>
  <si>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</si>
  <si>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</si>
  <si>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</si>
  <si>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</si>
  <si>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</si>
  <si>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</si>
  <si>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</si>
  <si>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</si>
  <si>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</si>
  <si>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</si>
  <si>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</si>
  <si>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</si>
  <si>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</si>
  <si>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</si>
  <si>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</si>
  <si>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</si>
  <si>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</si>
  <si>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</si>
  <si>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</si>
  <si>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</si>
  <si>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</si>
  <si>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</si>
  <si>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</si>
  <si>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</si>
  <si>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</si>
  <si>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</si>
  <si>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</si>
  <si>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</si>
  <si>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</si>
  <si>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</si>
  <si>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</si>
  <si>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</si>
  <si>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</si>
  <si>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</si>
  <si>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</si>
  <si>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</si>
  <si>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</si>
  <si>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</si>
  <si>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</si>
  <si>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</si>
  <si>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</si>
  <si>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</si>
  <si>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</si>
  <si>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</si>
  <si>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</si>
  <si>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</si>
  <si>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</si>
  <si>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</si>
  <si>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</si>
  <si>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</si>
  <si>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</si>
  <si>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</si>
  <si>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</si>
  <si>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</si>
  <si>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</si>
  <si>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</si>
  <si>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</si>
  <si>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</si>
  <si>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</si>
  <si>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</si>
  <si>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</si>
  <si>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</si>
  <si>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</si>
  <si>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</si>
  <si>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</si>
  <si>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</si>
  <si>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</si>
  <si>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</si>
  <si>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</si>
  <si>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</si>
  <si>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</si>
  <si>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</si>
  <si>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</si>
  <si>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</si>
  <si>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</si>
  <si>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</si>
  <si>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</si>
  <si>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</si>
  <si>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</si>
  <si>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</si>
  <si>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</si>
  <si>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</si>
  <si>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</si>
  <si>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</si>
  <si>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</si>
  <si>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</si>
  <si>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</si>
  <si>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</si>
  <si>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</si>
  <si>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</si>
  <si>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</si>
  <si>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</si>
  <si>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</si>
  <si>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</si>
  <si>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</si>
  <si>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</si>
  <si>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</si>
  <si>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</si>
  <si>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</si>
  <si>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</si>
  <si>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</si>
  <si>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</si>
  <si>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</si>
  <si>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</si>
  <si>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</si>
  <si>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</si>
  <si>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</si>
  <si>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</si>
  <si>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</si>
  <si>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</si>
  <si>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</si>
  <si>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</si>
  <si>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</si>
  <si>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</si>
  <si>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</si>
  <si>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</si>
  <si>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</si>
  <si>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</si>
  <si>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</si>
  <si>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</si>
  <si>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</si>
  <si>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</si>
  <si>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</si>
  <si>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</si>
  <si>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</si>
  <si>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</si>
  <si>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</si>
  <si>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</si>
  <si>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</si>
  <si>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</si>
  <si>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</si>
  <si>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</si>
  <si>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</si>
  <si>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</si>
  <si>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</si>
  <si>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</si>
  <si>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</si>
  <si>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</si>
  <si>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</si>
  <si>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</si>
  <si>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</si>
  <si>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</si>
  <si>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</si>
  <si>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</si>
  <si>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</si>
  <si>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</si>
  <si>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</si>
  <si>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</si>
  <si>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</si>
  <si>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</si>
  <si>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</si>
  <si>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</si>
  <si>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</si>
  <si>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</si>
  <si>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</si>
  <si>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</si>
  <si>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</si>
  <si>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</si>
  <si>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</si>
  <si>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</si>
  <si>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</si>
  <si>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</si>
  <si>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</si>
  <si>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</si>
  <si>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</si>
  <si>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</si>
  <si>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</si>
  <si>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</si>
  <si>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</si>
  <si>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</si>
  <si>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</si>
  <si>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</si>
  <si>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</si>
  <si>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</si>
  <si>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</si>
  <si>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</si>
  <si>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</si>
  <si>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</si>
  <si>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</si>
  <si>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</si>
  <si>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</si>
  <si>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</si>
  <si>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</si>
  <si>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</si>
  <si>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</si>
  <si>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</si>
  <si>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</si>
  <si>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</si>
  <si>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</si>
  <si>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</si>
  <si>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</si>
  <si>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</si>
  <si>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</si>
  <si>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</si>
  <si>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</si>
  <si>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</si>
  <si>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</si>
  <si>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</si>
  <si>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</si>
  <si>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</si>
  <si>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</si>
  <si>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</si>
  <si>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</si>
  <si>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</si>
  <si>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</si>
  <si>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</si>
  <si>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</si>
  <si>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</si>
  <si>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</si>
  <si>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</si>
  <si>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</si>
  <si>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</si>
  <si>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</si>
  <si>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</si>
  <si>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</si>
  <si>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</si>
  <si>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</si>
  <si>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</si>
  <si>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</si>
  <si>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</si>
  <si>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</si>
  <si>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</si>
  <si>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</si>
  <si>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</si>
  <si>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</si>
  <si>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</si>
  <si>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</si>
  <si>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</si>
  <si>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</si>
  <si>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</si>
  <si>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</si>
  <si>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</si>
  <si>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</si>
  <si>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</si>
  <si>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</si>
  <si>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</si>
  <si>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</si>
  <si>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</si>
  <si>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</si>
  <si>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</si>
  <si>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</si>
  <si>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</si>
  <si>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</si>
  <si>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</si>
  <si>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</si>
  <si>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</si>
  <si>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</si>
  <si>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</si>
  <si>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</si>
  <si>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</si>
  <si>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</si>
  <si>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</si>
  <si>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</si>
  <si>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</si>
  <si>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</si>
  <si>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</si>
  <si>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</si>
  <si>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</si>
  <si>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</si>
  <si>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</si>
  <si>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</si>
  <si>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</si>
  <si>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</si>
  <si>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</si>
  <si>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</si>
  <si>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</si>
  <si>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</si>
  <si>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</si>
  <si>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</si>
  <si>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</si>
  <si>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</si>
  <si>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</si>
  <si>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</si>
  <si>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</si>
  <si>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</si>
  <si>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</si>
  <si>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</si>
  <si>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</si>
  <si>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</si>
  <si>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</si>
  <si>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</si>
  <si>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</si>
  <si>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</si>
  <si>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</si>
  <si>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</si>
  <si>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</si>
  <si>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</si>
  <si>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</si>
  <si>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</si>
  <si>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</si>
  <si>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</si>
  <si>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</si>
  <si>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</si>
  <si>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</si>
  <si>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</si>
  <si>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</si>
  <si>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</si>
  <si>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</si>
  <si>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</si>
  <si>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</si>
  <si>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</si>
  <si>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</si>
  <si>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</si>
  <si>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</si>
  <si>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</si>
  <si>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</si>
  <si>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</si>
  <si>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</si>
  <si>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</si>
  <si>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</si>
  <si>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</si>
  <si>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</si>
  <si>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</si>
  <si>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</si>
  <si>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</si>
  <si>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</si>
  <si>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</si>
  <si>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</si>
  <si>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</si>
  <si>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</si>
  <si>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</si>
  <si>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</si>
  <si>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</si>
  <si>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</si>
  <si>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</si>
  <si>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</si>
  <si>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</si>
  <si>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</si>
  <si>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</si>
  <si>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</si>
  <si>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</si>
  <si>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</si>
  <si>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</si>
  <si>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</si>
  <si>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</si>
  <si>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</si>
  <si>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</si>
  <si>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</si>
  <si>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</si>
  <si>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</si>
  <si>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</si>
  <si>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</si>
  <si>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</si>
  <si>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</si>
  <si>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</si>
  <si>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</si>
  <si>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</si>
  <si>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</si>
  <si>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</si>
  <si>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</si>
  <si>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</si>
  <si>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</si>
  <si>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</si>
  <si>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</si>
  <si>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</si>
  <si>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</si>
  <si>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</si>
  <si>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</si>
  <si>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</si>
  <si>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</si>
  <si>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</si>
  <si>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</si>
  <si>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</si>
  <si>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</si>
  <si>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</si>
  <si>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</si>
  <si>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</si>
  <si>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</si>
  <si>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</si>
  <si>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</si>
  <si>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</si>
  <si>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</si>
  <si>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</si>
  <si>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</si>
  <si>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</si>
  <si>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</si>
  <si>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</si>
  <si>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</si>
  <si>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</si>
  <si>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</si>
  <si>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</si>
  <si>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</si>
  <si>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</si>
  <si>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</si>
  <si>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</si>
  <si>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</si>
  <si>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</si>
  <si>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</si>
  <si>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</si>
  <si>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</si>
  <si>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</si>
  <si>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</si>
  <si>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</si>
  <si>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</si>
  <si>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</si>
  <si>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</si>
  <si>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</si>
  <si>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</si>
  <si>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</si>
  <si>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</si>
  <si>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</si>
  <si>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</si>
  <si>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</si>
  <si>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</si>
  <si>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</si>
  <si>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</si>
  <si>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</si>
  <si>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</si>
  <si>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</si>
  <si>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</si>
  <si>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</si>
  <si>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</si>
  <si>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</si>
  <si>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</si>
  <si>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</si>
  <si>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</si>
  <si>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</si>
  <si>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</si>
  <si>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</si>
  <si>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</si>
  <si>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</si>
  <si>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</si>
  <si>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</si>
  <si>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</si>
  <si>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</si>
  <si>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</si>
  <si>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</si>
  <si>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</si>
  <si>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</si>
  <si>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</si>
  <si>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</si>
  <si>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</si>
  <si>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</si>
  <si>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</si>
  <si>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</si>
  <si>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</si>
  <si>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</si>
  <si>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</si>
  <si>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</si>
  <si>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</si>
  <si>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</si>
  <si>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</si>
  <si>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</si>
  <si>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</si>
  <si>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</si>
  <si>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</si>
  <si>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</si>
  <si>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</si>
  <si>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</si>
  <si>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</si>
  <si>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</si>
  <si>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</si>
  <si>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</si>
  <si>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</si>
  <si>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</si>
  <si>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</si>
  <si>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</si>
  <si>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</si>
  <si>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</si>
  <si>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</si>
  <si>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</si>
  <si>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</si>
  <si>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</si>
  <si>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</si>
  <si>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</si>
  <si>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</si>
  <si>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</si>
  <si>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</si>
  <si>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</si>
  <si>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</si>
  <si>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</si>
  <si>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</si>
  <si>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</si>
  <si>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</si>
  <si>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</si>
  <si>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</si>
  <si>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</si>
  <si>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</si>
  <si>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</si>
  <si>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</si>
  <si>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</si>
  <si>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</si>
  <si>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</si>
  <si>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</si>
  <si>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</si>
  <si>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</si>
  <si>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</si>
  <si>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</si>
  <si>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</si>
  <si>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</si>
  <si>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</si>
  <si>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</si>
  <si>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</si>
  <si>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</si>
  <si>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</si>
  <si>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</si>
  <si>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</si>
  <si>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</si>
  <si>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</si>
  <si>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</si>
  <si>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</si>
  <si>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</si>
  <si>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</si>
  <si>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</si>
  <si>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</si>
  <si>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</si>
  <si>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</si>
  <si>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</si>
  <si>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</si>
  <si>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</si>
  <si>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</si>
  <si>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</si>
  <si>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</si>
  <si>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</si>
  <si>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</si>
  <si>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</si>
  <si>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</si>
  <si>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</si>
  <si>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</si>
  <si>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</si>
  <si>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</si>
  <si>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</si>
  <si>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</si>
  <si>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</si>
  <si>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</si>
  <si>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</si>
  <si>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</si>
  <si>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</si>
  <si>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</si>
  <si>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</si>
  <si>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</si>
  <si>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</si>
  <si>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</si>
  <si>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</si>
  <si>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</si>
  <si>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</si>
  <si>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</si>
  <si>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</si>
  <si>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</si>
  <si>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</si>
  <si>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</si>
  <si>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</si>
  <si>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</si>
  <si>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</si>
  <si>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</si>
  <si>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</si>
  <si>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</si>
  <si>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</si>
  <si>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</si>
  <si>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</si>
  <si>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</si>
  <si>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</si>
  <si>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</si>
  <si>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</si>
  <si>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</si>
  <si>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</si>
  <si>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</si>
  <si>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</si>
  <si>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</si>
  <si>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</si>
  <si>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</si>
  <si>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</si>
  <si>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</si>
  <si>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</si>
  <si>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</si>
  <si>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</si>
  <si>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</si>
  <si>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</si>
  <si>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</si>
  <si>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</si>
  <si>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</si>
  <si>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</si>
  <si>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</si>
  <si>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</si>
  <si>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</si>
  <si>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</si>
  <si>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</si>
  <si>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</si>
  <si>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</si>
  <si>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</si>
  <si>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</si>
  <si>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</si>
  <si>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</si>
  <si>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</si>
  <si>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</si>
  <si>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</si>
  <si>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</si>
  <si>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</si>
  <si>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</si>
  <si>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</si>
  <si>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</si>
  <si>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</si>
  <si>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</si>
  <si>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</si>
  <si>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</si>
  <si>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</si>
  <si>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</si>
  <si>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</si>
  <si>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</si>
  <si>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</si>
  <si>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</si>
  <si>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</si>
  <si>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</si>
  <si>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</si>
  <si>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</si>
  <si>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</si>
  <si>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</si>
  <si>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</si>
  <si>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</si>
  <si>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</si>
  <si>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</si>
  <si>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</si>
  <si>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</si>
  <si>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</si>
  <si>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</si>
  <si>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</si>
  <si>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</si>
  <si>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</si>
  <si>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</si>
  <si>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</si>
  <si>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</si>
  <si>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</si>
  <si>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</si>
  <si>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</si>
  <si>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</si>
  <si>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</si>
  <si>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</si>
  <si>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</si>
  <si>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</si>
  <si>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</si>
  <si>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</si>
  <si>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</si>
  <si>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</si>
  <si>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</si>
  <si>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</si>
  <si>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</si>
  <si>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</si>
  <si>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</si>
  <si>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</si>
  <si>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</si>
  <si>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</si>
  <si>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</si>
  <si>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</si>
  <si>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</si>
  <si>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</si>
  <si>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</si>
  <si>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</si>
  <si>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</si>
  <si>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</si>
  <si>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</si>
  <si>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</si>
  <si>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</si>
  <si>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</si>
  <si>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</si>
  <si>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</si>
  <si>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</si>
  <si>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</si>
  <si>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</si>
  <si>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</si>
  <si>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</si>
  <si>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</si>
  <si>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</si>
  <si>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</si>
  <si>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</si>
  <si>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</si>
  <si>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</si>
  <si>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</si>
  <si>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</si>
  <si>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</si>
  <si>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</si>
  <si>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</si>
  <si>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</si>
  <si>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</si>
  <si>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</si>
  <si>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</si>
  <si>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</si>
  <si>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</si>
  <si>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</si>
  <si>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</si>
  <si>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</si>
  <si>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</si>
  <si>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</si>
  <si>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</si>
  <si>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</si>
  <si>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</si>
  <si>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</si>
  <si>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</si>
  <si>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</si>
  <si>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</si>
  <si>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</si>
  <si>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</si>
  <si>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</si>
  <si>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</si>
  <si>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</si>
  <si>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</si>
  <si>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</si>
  <si>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</si>
  <si>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</si>
  <si>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</si>
  <si>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</si>
  <si>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</si>
  <si>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</si>
  <si>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</si>
  <si>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</si>
  <si>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</si>
  <si>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</si>
  <si>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</si>
  <si>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</si>
  <si>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</si>
  <si>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</si>
  <si>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</si>
  <si>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</si>
  <si>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</si>
  <si>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</si>
  <si>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</si>
  <si>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</si>
  <si>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</si>
  <si>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</si>
  <si>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</si>
  <si>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</si>
  <si>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</si>
  <si>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</si>
  <si>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</si>
  <si>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</si>
  <si>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</si>
  <si>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</si>
  <si>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</si>
  <si>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</si>
  <si>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</si>
  <si>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</si>
  <si>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</si>
  <si>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</si>
  <si>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</si>
  <si>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</si>
  <si>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</si>
  <si>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</si>
  <si>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</si>
  <si>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</si>
  <si>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</si>
  <si>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</si>
  <si>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</si>
  <si>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</si>
  <si>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</si>
  <si>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</si>
  <si>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</si>
  <si>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</si>
  <si>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</si>
  <si>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</si>
  <si>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</si>
  <si>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</si>
  <si>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</si>
  <si>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</si>
  <si>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</si>
  <si>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</si>
  <si>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</si>
  <si>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</si>
  <si>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</si>
  <si>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</si>
  <si>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</si>
  <si>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</si>
  <si>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</si>
  <si>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</si>
  <si>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</si>
  <si>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</si>
  <si>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</si>
  <si>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</si>
  <si>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</si>
  <si>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</si>
  <si>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</si>
  <si>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</si>
  <si>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</si>
  <si>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</si>
  <si>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</si>
  <si>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</si>
  <si>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</si>
  <si>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</si>
  <si>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</si>
  <si>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</si>
  <si>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</si>
  <si>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</si>
  <si>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</si>
  <si>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</si>
  <si>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</si>
  <si>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</si>
  <si>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</si>
  <si>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</si>
  <si>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</si>
  <si>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</si>
  <si>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</si>
  <si>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</si>
  <si>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</si>
  <si>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</si>
  <si>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</si>
  <si>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</si>
  <si>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</si>
  <si>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</si>
  <si>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</si>
  <si>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</si>
  <si>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</si>
  <si>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</si>
  <si>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</si>
  <si>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</si>
  <si>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</si>
  <si>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</si>
  <si>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</si>
  <si>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</si>
  <si>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</si>
  <si>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</si>
  <si>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</si>
  <si>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</si>
  <si>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</si>
  <si>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</si>
  <si>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</si>
  <si>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</si>
  <si>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</si>
  <si>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</si>
  <si>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</si>
  <si>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</si>
  <si>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</si>
  <si>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</si>
  <si>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</si>
  <si>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</si>
  <si>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</si>
  <si>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</si>
  <si>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</si>
  <si>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</si>
  <si>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</si>
  <si>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</si>
  <si>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</si>
  <si>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</si>
  <si>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</si>
  <si>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</si>
  <si>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</si>
  <si>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</si>
  <si>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</si>
  <si>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</si>
  <si>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</si>
  <si>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</si>
  <si>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</si>
  <si>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</si>
  <si>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</si>
  <si>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</si>
  <si>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</si>
  <si>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</si>
  <si>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</si>
  <si>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</si>
  <si>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</si>
  <si>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</si>
  <si>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</si>
  <si>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</si>
  <si>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</si>
  <si>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</si>
  <si>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</si>
  <si>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</si>
  <si>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</si>
  <si>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</si>
  <si>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</si>
  <si>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</si>
  <si>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</si>
  <si>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</si>
  <si>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</si>
  <si>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</si>
  <si>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</si>
  <si>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</si>
  <si>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</si>
  <si>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</si>
  <si>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</si>
  <si>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</si>
  <si>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</si>
  <si>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</si>
  <si>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</si>
  <si>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</si>
  <si>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</si>
  <si>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</si>
  <si>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</si>
  <si>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</si>
  <si>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</si>
  <si>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</si>
  <si>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</si>
  <si>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</si>
  <si>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</si>
  <si>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</si>
  <si>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</si>
  <si>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</si>
  <si>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</si>
  <si>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</si>
  <si>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</si>
  <si>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</si>
  <si>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</si>
  <si>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</si>
  <si>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</si>
  <si>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</si>
  <si>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</si>
  <si>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</si>
  <si>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</si>
  <si>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</si>
  <si>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</si>
  <si>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</si>
  <si>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</si>
  <si>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</si>
  <si>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</si>
  <si>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</si>
  <si>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</si>
  <si>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</si>
  <si>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</si>
  <si>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</si>
  <si>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</si>
  <si>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</si>
  <si>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</si>
  <si>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</si>
  <si>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</si>
  <si>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</si>
  <si>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</si>
  <si>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</si>
  <si>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</si>
  <si>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</si>
  <si>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</si>
  <si>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</si>
  <si>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</si>
  <si>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</si>
  <si>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</si>
  <si>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</si>
  <si>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</si>
  <si>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</si>
  <si>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</si>
  <si>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</si>
  <si>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</si>
  <si>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</si>
  <si>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</si>
  <si>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</si>
  <si>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</si>
  <si>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</si>
  <si>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</si>
  <si>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</si>
  <si>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</si>
  <si>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</si>
  <si>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</si>
  <si>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</si>
  <si>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</si>
  <si>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</si>
  <si>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</si>
  <si>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</si>
  <si>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</si>
  <si>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</si>
  <si>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</si>
  <si>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</si>
  <si>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</si>
  <si>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</si>
  <si>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</si>
  <si>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</si>
  <si>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</si>
  <si>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</si>
  <si>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</si>
  <si>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</si>
  <si>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</si>
  <si>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</si>
  <si>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</si>
  <si>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</si>
  <si>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</si>
  <si>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</si>
  <si>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</si>
  <si>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</si>
  <si>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</si>
  <si>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</si>
  <si>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</si>
  <si>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</si>
  <si>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</si>
  <si>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</si>
  <si>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</si>
  <si>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</si>
  <si>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</si>
  <si>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</si>
  <si>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</si>
  <si>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</si>
  <si>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</si>
  <si>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</si>
  <si>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</si>
  <si>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</si>
  <si>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</si>
  <si>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</si>
  <si>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</si>
  <si>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</si>
  <si>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</si>
  <si>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</si>
  <si>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</si>
  <si>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</si>
  <si>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</si>
  <si>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</si>
  <si>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</si>
  <si>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</si>
  <si>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</si>
  <si>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</si>
  <si>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</si>
  <si>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</si>
  <si>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</si>
  <si>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</si>
  <si>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</si>
  <si>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</si>
  <si>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</si>
  <si>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</si>
  <si>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</si>
  <si>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</si>
  <si>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</si>
  <si>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</si>
  <si>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</si>
  <si>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</si>
  <si>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</si>
  <si>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</si>
  <si>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</si>
  <si>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</si>
  <si>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</si>
  <si>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</si>
  <si>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</si>
  <si>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</si>
  <si>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</si>
  <si>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</si>
  <si>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</si>
  <si>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</si>
  <si>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</si>
  <si>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</si>
  <si>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</si>
  <si>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</si>
  <si>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</si>
  <si>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</si>
  <si>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</si>
  <si>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</si>
  <si>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</si>
  <si>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</si>
  <si>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</si>
  <si>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</si>
  <si>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</si>
  <si>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</si>
  <si>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</si>
  <si>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</si>
  <si>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</si>
  <si>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</si>
  <si>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</si>
  <si>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</si>
  <si>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</si>
  <si>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</si>
  <si>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</si>
  <si>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</si>
  <si>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</si>
  <si>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</si>
  <si>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</si>
  <si>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</si>
  <si>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</si>
  <si>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</si>
  <si>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</si>
  <si>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</si>
  <si>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</si>
  <si>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</si>
  <si>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</si>
  <si>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</si>
  <si>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</si>
  <si>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</si>
  <si>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</si>
  <si>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</si>
  <si>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</si>
  <si>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</si>
  <si>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</si>
  <si>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</si>
  <si>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</si>
  <si>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</si>
  <si>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</si>
  <si>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</si>
  <si>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</si>
  <si>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</si>
  <si>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</si>
  <si>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</si>
  <si>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</si>
  <si>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</si>
  <si>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</si>
  <si>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</si>
  <si>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</si>
  <si>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</si>
  <si>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</si>
  <si>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</si>
  <si>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</si>
  <si>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</si>
  <si>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</si>
  <si>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</si>
  <si>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</si>
  <si>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</si>
  <si>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</si>
  <si>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</si>
  <si>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</si>
  <si>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</si>
  <si>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</si>
  <si>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</si>
  <si>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</si>
  <si>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</si>
  <si>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</si>
  <si>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</si>
  <si>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</si>
  <si>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</si>
  <si>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</si>
  <si>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</si>
  <si>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</si>
  <si>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</si>
  <si>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</si>
  <si>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</si>
  <si>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</si>
  <si>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</si>
  <si>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</si>
  <si>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</si>
  <si>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</si>
  <si>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</si>
  <si>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</si>
  <si>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</si>
  <si>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</si>
  <si>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</si>
  <si>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</si>
  <si>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</si>
  <si>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</si>
  <si>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</si>
  <si>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</si>
  <si>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</si>
  <si>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</si>
  <si>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</si>
  <si>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</si>
  <si>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</si>
  <si>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</si>
  <si>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</si>
  <si>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</si>
  <si>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</si>
  <si>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</si>
  <si>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</si>
  <si>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</si>
  <si>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</si>
  <si>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</si>
  <si>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</si>
  <si>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</si>
  <si>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</si>
  <si>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</si>
  <si>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</si>
  <si>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</si>
  <si>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</si>
  <si>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</si>
  <si>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</si>
  <si>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</si>
  <si>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</si>
  <si>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</si>
  <si>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</si>
  <si>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</si>
  <si>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</si>
  <si>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</si>
  <si>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</si>
  <si>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</si>
  <si>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</si>
  <si>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</si>
  <si>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</si>
  <si>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</si>
  <si>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</si>
  <si>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</si>
  <si>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</si>
  <si>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</si>
  <si>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</si>
  <si>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</si>
  <si>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</si>
  <si>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</si>
  <si>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</si>
  <si>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</si>
  <si>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</si>
  <si>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</si>
  <si>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</si>
  <si>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</si>
  <si>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</si>
  <si>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</si>
  <si>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</si>
  <si>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</si>
  <si>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</si>
  <si>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</si>
  <si>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</si>
  <si>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</si>
  <si>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</si>
  <si>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</si>
  <si>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</si>
  <si>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</si>
  <si>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</si>
  <si>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</si>
  <si>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</si>
  <si>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</si>
  <si>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</si>
  <si>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</si>
  <si>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</si>
  <si>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</si>
  <si>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</si>
  <si>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</si>
  <si>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</si>
  <si>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</si>
  <si>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</si>
  <si>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</si>
  <si>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</si>
  <si>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</si>
  <si>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</si>
  <si>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</si>
  <si>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</si>
  <si>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</si>
  <si>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</si>
  <si>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</si>
  <si>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</si>
  <si>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</si>
  <si>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</si>
  <si>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</si>
  <si>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</si>
  <si>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</si>
  <si>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</si>
  <si>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</si>
  <si>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</si>
  <si>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</si>
  <si>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</si>
  <si>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</si>
  <si>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</si>
  <si>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</si>
  <si>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</si>
  <si>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</si>
  <si>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</si>
  <si>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</si>
  <si>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</si>
  <si>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</si>
  <si>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</si>
  <si>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</si>
  <si>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</si>
  <si>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</si>
  <si>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</si>
  <si>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</si>
  <si>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</si>
  <si>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</si>
  <si>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</si>
  <si>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</si>
  <si>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</si>
  <si>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</si>
  <si>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</si>
  <si>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</si>
  <si>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</si>
  <si>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</si>
  <si>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</si>
  <si>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</si>
  <si>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</si>
  <si>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</si>
  <si>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</si>
  <si>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</si>
  <si>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</si>
  <si>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</si>
  <si>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</si>
  <si>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</si>
  <si>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</si>
  <si>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</si>
  <si>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</si>
  <si>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</si>
  <si>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</si>
  <si>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</si>
  <si>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</si>
  <si>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</si>
  <si>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</si>
  <si>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</si>
  <si>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</si>
  <si>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</si>
  <si>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</si>
  <si>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</si>
  <si>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</si>
  <si>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</si>
  <si>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</si>
  <si>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</si>
  <si>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</si>
  <si>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</si>
  <si>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</si>
  <si>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</si>
  <si>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</si>
  <si>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</si>
  <si>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</si>
  <si>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</si>
  <si>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</si>
  <si>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</si>
  <si>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</si>
  <si>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</si>
  <si>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</si>
  <si>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</si>
  <si>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</si>
  <si>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</si>
  <si>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</si>
  <si>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</si>
  <si>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</si>
  <si>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</si>
  <si>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</si>
  <si>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</si>
  <si>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</si>
  <si>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</si>
  <si>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</si>
  <si>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</si>
  <si>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</si>
  <si>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</si>
  <si>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</si>
  <si>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</si>
  <si>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</si>
  <si>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</si>
  <si>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</si>
  <si>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</si>
  <si>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</si>
  <si>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</si>
  <si>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</si>
  <si>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</si>
  <si>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</si>
  <si>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</si>
  <si>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</si>
  <si>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</si>
  <si>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</si>
  <si>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</si>
  <si>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</si>
  <si>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</si>
  <si>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</si>
  <si>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</si>
  <si>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</si>
  <si>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</si>
  <si>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</si>
  <si>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</si>
  <si>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</si>
  <si>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</si>
  <si>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</si>
  <si>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</si>
  <si>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</si>
  <si>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</si>
  <si>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</si>
  <si>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</si>
  <si>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</si>
  <si>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</si>
  <si>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</si>
  <si>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</si>
  <si>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</si>
  <si>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</si>
  <si>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</si>
  <si>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</si>
  <si>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</si>
  <si>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</si>
  <si>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</si>
  <si>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</si>
  <si>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</si>
  <si>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</si>
  <si>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</si>
  <si>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</si>
  <si>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</si>
  <si>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</si>
  <si>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</si>
  <si>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</si>
  <si>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</si>
  <si>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</si>
  <si>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</si>
  <si>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</si>
  <si>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</si>
  <si>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</si>
  <si>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</si>
  <si>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</si>
  <si>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</si>
  <si>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</si>
  <si>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</si>
  <si>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</si>
  <si>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</si>
  <si>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</si>
  <si>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</si>
  <si>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</si>
  <si>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</si>
  <si>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</si>
  <si>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</si>
  <si>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</si>
  <si>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</si>
  <si>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</si>
  <si>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</si>
  <si>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</si>
  <si>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</si>
  <si>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</si>
  <si>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</si>
  <si>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</si>
  <si>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</si>
  <si>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</si>
  <si>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</si>
  <si>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</si>
  <si>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</si>
  <si>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</si>
  <si>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</si>
  <si>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</si>
  <si>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</si>
  <si>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</si>
  <si>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</si>
  <si>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</si>
  <si>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</si>
  <si>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</si>
  <si>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</si>
  <si>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</si>
  <si>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</si>
  <si>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</si>
  <si>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</si>
  <si>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</si>
  <si>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</si>
  <si>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</si>
  <si>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</si>
  <si>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</si>
  <si>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</si>
  <si>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</si>
  <si>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</si>
  <si>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</si>
  <si>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</si>
  <si>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</si>
  <si>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</si>
  <si>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</si>
  <si>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</si>
  <si>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</si>
  <si>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</si>
  <si>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</si>
  <si>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</si>
  <si>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</si>
  <si>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</si>
  <si>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</si>
  <si>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</si>
  <si>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</si>
  <si>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</si>
  <si>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</si>
  <si>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</si>
  <si>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</si>
  <si>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</si>
  <si>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</si>
  <si>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</si>
  <si>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</si>
  <si>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</si>
  <si>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</si>
  <si>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</si>
  <si>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</si>
  <si>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</si>
  <si>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</si>
  <si>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</si>
  <si>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</si>
  <si>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</si>
  <si>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</si>
  <si>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</si>
  <si>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</si>
  <si>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</si>
  <si>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</si>
  <si>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</si>
  <si>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</si>
  <si>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</si>
  <si>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</si>
  <si>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</si>
  <si>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</si>
  <si>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</si>
  <si>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</si>
  <si>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</si>
  <si>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</si>
  <si>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</si>
  <si>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</si>
  <si>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</si>
  <si>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</si>
  <si>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</si>
  <si>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</si>
  <si>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</si>
  <si>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</si>
  <si>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</si>
  <si>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</si>
  <si>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</si>
  <si>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</si>
  <si>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</si>
  <si>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</si>
  <si>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</si>
  <si>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</si>
  <si>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</si>
  <si>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</si>
  <si>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</si>
  <si>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</si>
  <si>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</si>
  <si>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</si>
  <si>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</si>
  <si>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</si>
  <si>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</si>
  <si>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</si>
  <si>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</si>
  <si>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</si>
  <si>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</si>
  <si>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</si>
  <si>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</si>
  <si>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</si>
  <si>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</si>
  <si>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</si>
  <si>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</si>
  <si>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</si>
  <si>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</si>
  <si>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</si>
  <si>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</si>
  <si>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</si>
  <si>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</si>
  <si>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</si>
  <si>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</si>
  <si>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</si>
  <si>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</si>
  <si>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</si>
  <si>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</si>
  <si>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</si>
  <si>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</si>
  <si>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</si>
  <si>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</si>
  <si>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</si>
  <si>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</si>
  <si>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</si>
  <si>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</si>
  <si>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</si>
  <si>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</si>
  <si>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</si>
  <si>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</si>
  <si>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</si>
  <si>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</si>
  <si>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</si>
  <si>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</si>
  <si>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</si>
  <si>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</si>
  <si>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</si>
  <si>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</si>
  <si>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</si>
  <si>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</si>
  <si>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</si>
  <si>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</si>
  <si>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</si>
  <si>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</si>
  <si>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</si>
  <si>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</si>
  <si>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</si>
  <si>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</si>
  <si>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</si>
  <si>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</si>
  <si>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</si>
  <si>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</si>
  <si>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</si>
  <si>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</si>
  <si>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</si>
  <si>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</si>
  <si>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</si>
  <si>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</si>
  <si>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</si>
  <si>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</si>
  <si>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</si>
  <si>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</si>
  <si>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</si>
  <si>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</si>
  <si>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</si>
  <si>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</si>
  <si>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</si>
  <si>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</si>
  <si>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</si>
  <si>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</si>
  <si>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</si>
  <si>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</si>
  <si>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</si>
  <si>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</si>
  <si>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</si>
  <si>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</si>
  <si>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</si>
  <si>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</si>
  <si>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</si>
  <si>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</si>
  <si>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</si>
  <si>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</si>
  <si>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</si>
  <si>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</si>
  <si>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</si>
  <si>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</si>
  <si>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</si>
  <si>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</si>
  <si>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</si>
  <si>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</si>
  <si>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</si>
  <si>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</si>
  <si>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</si>
  <si>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</si>
  <si>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</si>
  <si>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</si>
  <si>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</si>
  <si>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</si>
  <si>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</si>
  <si>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</si>
  <si>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</si>
  <si>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</si>
  <si>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</si>
  <si>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</si>
  <si>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</si>
  <si>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</si>
  <si>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</si>
  <si>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</si>
  <si>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</si>
  <si>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</si>
  <si>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</si>
  <si>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</si>
  <si>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</si>
  <si>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</si>
  <si>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</si>
  <si>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</si>
  <si>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</si>
  <si>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</si>
  <si>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</si>
  <si>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</si>
  <si>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</si>
  <si>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</si>
  <si>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</si>
  <si>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</si>
  <si>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</si>
  <si>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</si>
  <si>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</si>
  <si>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</si>
  <si>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</si>
  <si>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</si>
  <si>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</si>
  <si>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</si>
  <si>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</si>
  <si>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</si>
  <si>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</si>
  <si>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</si>
  <si>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</si>
  <si>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</si>
  <si>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</si>
  <si>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</si>
  <si>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</si>
  <si>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</si>
  <si>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</si>
  <si>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</si>
  <si>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</si>
  <si>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</si>
  <si>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</si>
  <si>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</si>
  <si>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</si>
  <si>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</si>
  <si>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</si>
  <si>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</si>
  <si>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</si>
  <si>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</si>
  <si>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</si>
  <si>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</si>
  <si>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</si>
  <si>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</si>
  <si>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</si>
  <si>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</si>
  <si>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</si>
  <si>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</si>
  <si>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</si>
  <si>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</si>
  <si>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</si>
  <si>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</si>
  <si>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</si>
  <si>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</si>
  <si>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</si>
  <si>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</si>
  <si>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</si>
  <si>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</si>
  <si>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</si>
  <si>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</si>
  <si>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</si>
  <si>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</si>
  <si>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</si>
  <si>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</si>
  <si>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</si>
  <si>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</si>
  <si>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</si>
  <si>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</si>
  <si>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</si>
  <si>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</si>
  <si>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</si>
  <si>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</si>
  <si>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</si>
  <si>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</si>
  <si>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</si>
  <si>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</si>
  <si>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</si>
  <si>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</si>
  <si>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</si>
  <si>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</si>
  <si>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</si>
  <si>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</si>
  <si>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</si>
  <si>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</si>
  <si>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</si>
  <si>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</si>
  <si>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</si>
  <si>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</si>
  <si>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</si>
  <si>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</si>
  <si>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</si>
  <si>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</si>
  <si>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</si>
  <si>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</si>
  <si>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</si>
  <si>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</si>
  <si>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</si>
  <si>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</si>
  <si>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</si>
  <si>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</si>
  <si>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</si>
  <si>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</si>
  <si>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</si>
  <si>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</si>
  <si>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</si>
  <si>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</si>
  <si>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</si>
  <si>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</si>
  <si>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</si>
  <si>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</si>
  <si>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</si>
  <si>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</si>
  <si>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</si>
  <si>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</si>
  <si>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</si>
  <si>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</si>
  <si>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</si>
  <si>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</si>
  <si>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</si>
  <si>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</si>
  <si>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</si>
  <si>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</si>
  <si>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</si>
  <si>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</si>
  <si>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</si>
  <si>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</si>
  <si>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</si>
  <si>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</si>
  <si>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</si>
  <si>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</si>
  <si>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</si>
  <si>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</si>
  <si>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</si>
  <si>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</si>
  <si>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</si>
  <si>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</si>
  <si>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</si>
  <si>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</si>
  <si>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</si>
  <si>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</si>
  <si>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</si>
  <si>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</si>
  <si>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</si>
  <si>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</si>
  <si>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</si>
  <si>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</si>
  <si>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</si>
  <si>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</si>
  <si>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</si>
  <si>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</si>
  <si>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</si>
  <si>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</si>
  <si>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</si>
  <si>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</si>
  <si>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</si>
  <si>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</si>
  <si>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</si>
  <si>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</si>
  <si>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</si>
  <si>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</si>
  <si>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</si>
  <si>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</si>
  <si>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</si>
  <si>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</si>
  <si>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</si>
  <si>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</si>
  <si>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</si>
  <si>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</si>
  <si>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</si>
  <si>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</si>
  <si>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</si>
  <si>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</si>
  <si>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</si>
  <si>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</si>
  <si>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</si>
  <si>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</si>
  <si>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</si>
  <si>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</si>
  <si>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</si>
  <si>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</si>
  <si>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</si>
  <si>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</si>
  <si>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</si>
  <si>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</si>
  <si>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</si>
  <si>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</si>
  <si>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</si>
  <si>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</si>
  <si>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</si>
  <si>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</si>
  <si>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</si>
  <si>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</si>
  <si>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</si>
  <si>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</si>
  <si>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</si>
  <si>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</si>
  <si>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</si>
  <si>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</si>
  <si>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</si>
  <si>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</si>
  <si>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</si>
  <si>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</si>
  <si>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</si>
  <si>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</si>
  <si>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</si>
  <si>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</si>
  <si>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</si>
  <si>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</si>
  <si>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</si>
  <si>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</si>
  <si>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</si>
  <si>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</si>
  <si>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</si>
  <si>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</si>
  <si>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</si>
  <si>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</si>
  <si>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</si>
  <si>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</si>
  <si>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</si>
  <si>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</si>
  <si>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</si>
  <si>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</si>
  <si>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</si>
  <si>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</si>
  <si>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</si>
  <si>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</si>
  <si>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</si>
  <si>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</si>
  <si>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</si>
  <si>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</si>
  <si>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</si>
  <si>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</si>
  <si>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</si>
  <si>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</si>
  <si>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</si>
  <si>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</si>
  <si>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</si>
  <si>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</si>
  <si>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</si>
  <si>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</si>
  <si>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</si>
  <si>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</si>
  <si>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</si>
  <si>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</si>
  <si>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</si>
  <si>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</si>
  <si>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</si>
  <si>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</si>
  <si>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</si>
  <si>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</si>
  <si>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</si>
  <si>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</si>
  <si>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</si>
  <si>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</si>
  <si>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</si>
  <si>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</si>
  <si>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</si>
  <si>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</si>
  <si>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</si>
  <si>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</si>
  <si>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</si>
  <si>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</si>
  <si>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</si>
  <si>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</si>
  <si>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</si>
  <si>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</si>
  <si>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</si>
  <si>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</si>
  <si>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</si>
  <si>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</si>
  <si>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</si>
  <si>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</si>
  <si>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</si>
  <si>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</si>
  <si>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</si>
  <si>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</si>
  <si>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</si>
  <si>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</si>
  <si>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</si>
  <si>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</si>
  <si>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</si>
  <si>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</si>
  <si>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</si>
  <si>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</si>
  <si>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</si>
  <si>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</si>
  <si>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</si>
  <si>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</si>
  <si>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</si>
  <si>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</si>
  <si>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</si>
  <si>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</si>
  <si>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</si>
  <si>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</si>
  <si>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</si>
  <si>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</si>
  <si>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</si>
  <si>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</si>
  <si>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</si>
  <si>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</si>
  <si>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</si>
  <si>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</si>
  <si>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</si>
  <si>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</si>
  <si>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</si>
  <si>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</si>
  <si>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</si>
  <si>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</si>
  <si>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</si>
  <si>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</si>
  <si>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</si>
  <si>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</si>
  <si>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</si>
  <si>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</si>
  <si>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</si>
  <si>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</si>
  <si>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</si>
  <si>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</si>
  <si>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</si>
  <si>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</si>
  <si>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</si>
  <si>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</si>
  <si>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</si>
  <si>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</si>
  <si>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</si>
  <si>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</si>
  <si>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</si>
  <si>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</si>
  <si>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</si>
  <si>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</si>
  <si>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</si>
  <si>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</si>
  <si>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</si>
  <si>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</si>
  <si>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</si>
  <si>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</si>
  <si>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</si>
  <si>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</si>
  <si>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</si>
  <si>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</si>
  <si>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</si>
  <si>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</si>
  <si>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</si>
  <si>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</si>
  <si>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</si>
  <si>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</si>
  <si>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</si>
  <si>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</si>
  <si>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</si>
  <si>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</si>
  <si>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</si>
  <si>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</si>
  <si>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</si>
  <si>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</si>
  <si>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</si>
  <si>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</si>
  <si>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</si>
  <si>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</si>
  <si>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</si>
  <si>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</si>
  <si>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</si>
  <si>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</si>
  <si>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</si>
  <si>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</si>
  <si>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</si>
  <si>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</si>
  <si>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</si>
  <si>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</si>
  <si>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</si>
  <si>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</si>
  <si>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</si>
  <si>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</si>
  <si>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</si>
  <si>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</si>
  <si>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</si>
  <si>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</si>
  <si>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</si>
  <si>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</si>
  <si>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</si>
  <si>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</si>
  <si>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</si>
  <si>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</si>
  <si>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</si>
  <si>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</si>
  <si>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</si>
  <si>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</si>
  <si>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</si>
  <si>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</si>
  <si>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</si>
  <si>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</si>
  <si>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</si>
  <si>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</si>
  <si>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</si>
  <si>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</si>
  <si>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</si>
  <si>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</si>
  <si>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</si>
  <si>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</si>
  <si>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</si>
  <si>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</si>
  <si>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</si>
  <si>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</si>
  <si>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</si>
  <si>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</si>
  <si>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</si>
  <si>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</si>
  <si>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</si>
  <si>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</si>
  <si>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</si>
  <si>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</si>
  <si>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</si>
  <si>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</si>
  <si>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</si>
  <si>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</si>
  <si>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</si>
  <si>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</si>
  <si>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</si>
  <si>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</si>
  <si>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</si>
  <si>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</si>
  <si>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</si>
  <si>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</si>
  <si>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</si>
  <si>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</si>
  <si>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</si>
  <si>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</si>
  <si>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</si>
  <si>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</si>
  <si>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</si>
  <si>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</si>
  <si>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</si>
  <si>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</si>
  <si>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</si>
  <si>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</si>
  <si>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</si>
  <si>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</si>
  <si>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</si>
  <si>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</si>
  <si>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</si>
  <si>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</si>
  <si>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</si>
  <si>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</si>
  <si>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</si>
  <si>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</si>
  <si>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</si>
  <si>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</si>
  <si>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</si>
  <si>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</si>
  <si>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</si>
  <si>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</si>
  <si>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</si>
  <si>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</si>
  <si>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</si>
  <si>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</si>
  <si>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</si>
  <si>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</si>
  <si>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</si>
  <si>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</si>
  <si>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</si>
  <si>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</si>
  <si>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</si>
  <si>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</si>
  <si>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</si>
  <si>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</si>
  <si>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</si>
  <si>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</si>
  <si>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</si>
  <si>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</si>
  <si>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</si>
  <si>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</si>
  <si>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</si>
  <si>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</si>
  <si>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</si>
  <si>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</si>
  <si>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</si>
  <si>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</si>
  <si>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</si>
  <si>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</si>
  <si>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</si>
  <si>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</si>
  <si>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</si>
  <si>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</si>
  <si>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</si>
  <si>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</si>
  <si>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</si>
  <si>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</si>
  <si>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</si>
  <si>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</si>
  <si>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</si>
  <si>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</si>
  <si>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</si>
  <si>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</si>
  <si>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</si>
  <si>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</si>
  <si>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</si>
  <si>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</si>
  <si>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</si>
  <si>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</si>
  <si>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</si>
  <si>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</si>
  <si>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</si>
  <si>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</si>
  <si>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</si>
  <si>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</si>
  <si>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</si>
  <si>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</si>
  <si>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</si>
  <si>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</si>
  <si>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</si>
  <si>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</si>
  <si>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</si>
  <si>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</si>
  <si>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</si>
  <si>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</si>
  <si>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</si>
  <si>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</si>
  <si>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</si>
  <si>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</si>
  <si>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</si>
  <si>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</si>
  <si>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</si>
  <si>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</si>
  <si>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</si>
  <si>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</si>
  <si>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</si>
  <si>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</si>
  <si>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</si>
  <si>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</si>
  <si>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</si>
  <si>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</si>
  <si>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</si>
  <si>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</si>
  <si>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</si>
  <si>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</si>
  <si>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</si>
  <si>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</si>
  <si>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</si>
  <si>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</si>
  <si>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</si>
  <si>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</si>
  <si>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</si>
  <si>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</si>
  <si>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</si>
  <si>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</si>
  <si>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</si>
  <si>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</si>
  <si>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</si>
  <si>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</si>
  <si>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</si>
  <si>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</si>
  <si>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</si>
  <si>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</si>
  <si>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</si>
  <si>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</si>
  <si>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</si>
  <si>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</si>
  <si>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</si>
  <si>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</si>
  <si>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</si>
  <si>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</si>
  <si>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</si>
  <si>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</si>
  <si>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</si>
  <si>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</si>
  <si>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</si>
  <si>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</si>
  <si>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</si>
  <si>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</si>
  <si>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</si>
  <si>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</si>
  <si>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</si>
  <si>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</si>
  <si>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</si>
  <si>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</si>
  <si>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</si>
  <si>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</si>
  <si>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</si>
  <si>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</si>
  <si>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</si>
  <si>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</si>
  <si>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</si>
  <si>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</si>
  <si>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</si>
  <si>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</si>
  <si>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</si>
  <si>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</si>
  <si>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</si>
  <si>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</si>
  <si>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</si>
  <si>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</si>
  <si>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</si>
  <si>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</si>
  <si>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</si>
  <si>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</si>
  <si>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</si>
  <si>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</si>
  <si>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</si>
  <si>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</si>
  <si>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</si>
  <si>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</si>
  <si>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</si>
  <si>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</si>
  <si>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</si>
  <si>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</si>
  <si>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</si>
  <si>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</si>
  <si>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</si>
  <si>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</si>
  <si>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</si>
  <si>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</si>
  <si>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</si>
  <si>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</si>
  <si>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</si>
  <si>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</si>
  <si>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</si>
  <si>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</si>
  <si>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</si>
  <si>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</si>
  <si>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</si>
  <si>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</si>
  <si>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</si>
  <si>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</si>
  <si>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</si>
  <si>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</si>
  <si>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</si>
  <si>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</si>
  <si>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</si>
  <si>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</si>
  <si>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</si>
  <si>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</si>
  <si>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</si>
  <si>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</si>
  <si>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</si>
  <si>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</si>
  <si>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</si>
  <si>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</si>
  <si>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</si>
  <si>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</si>
  <si>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</si>
  <si>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</si>
  <si>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</si>
  <si>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</si>
  <si>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</si>
  <si>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</si>
  <si>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</si>
  <si>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</si>
  <si>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</si>
  <si>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</si>
  <si>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</si>
  <si>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</si>
  <si>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</si>
  <si>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</si>
  <si>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</si>
  <si>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</si>
  <si>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</si>
  <si>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</si>
  <si>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</si>
  <si>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</si>
  <si>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</si>
  <si>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</si>
  <si>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</si>
  <si>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</si>
  <si>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</si>
  <si>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</si>
  <si>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</si>
  <si>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</si>
  <si>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</si>
  <si>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</si>
  <si>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</si>
  <si>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</si>
  <si>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</si>
  <si>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</si>
  <si>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</si>
  <si>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</si>
  <si>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</si>
  <si>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</si>
  <si>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</si>
  <si>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</si>
  <si>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</si>
  <si>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</si>
  <si>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</si>
  <si>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</si>
  <si>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</si>
  <si>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</si>
  <si>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</si>
  <si>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</si>
  <si>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</si>
  <si>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</si>
  <si>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</si>
  <si>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</si>
  <si>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</si>
  <si>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</si>
  <si>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</si>
  <si>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</si>
  <si>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</si>
  <si>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</si>
  <si>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</si>
  <si>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</si>
  <si>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</si>
  <si>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</si>
  <si>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</si>
  <si>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</si>
  <si>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</si>
  <si>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</si>
  <si>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</si>
  <si>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</si>
  <si>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</si>
  <si>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</si>
  <si>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</si>
  <si>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</si>
  <si>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</si>
  <si>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</si>
  <si>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</si>
  <si>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</si>
  <si>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</si>
  <si>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</si>
  <si>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</si>
  <si>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</si>
  <si>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</si>
  <si>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</si>
  <si>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</si>
  <si>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</si>
  <si>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</si>
  <si>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</si>
  <si>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</si>
  <si>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</si>
  <si>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</si>
  <si>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</si>
  <si>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</si>
  <si>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</si>
  <si>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</si>
  <si>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</si>
  <si>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</si>
  <si>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</si>
  <si>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</si>
  <si>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</si>
  <si>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</si>
  <si>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</si>
  <si>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</si>
  <si>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</si>
  <si>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</si>
  <si>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</si>
  <si>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</si>
  <si>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</si>
  <si>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</si>
  <si>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</si>
  <si>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</si>
  <si>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</si>
  <si>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</si>
  <si>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</si>
  <si>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</si>
  <si>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</si>
  <si>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</si>
  <si>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</si>
  <si>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</si>
  <si>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</si>
  <si>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</si>
  <si>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</si>
  <si>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</si>
  <si>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</si>
  <si>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</si>
  <si>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</si>
  <si>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</si>
  <si>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</si>
  <si>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</si>
  <si>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</si>
  <si>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</si>
  <si>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</si>
  <si>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</si>
  <si>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</si>
  <si>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</si>
  <si>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</si>
  <si>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</si>
  <si>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</si>
  <si>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</si>
  <si>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</si>
  <si>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</si>
  <si>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</si>
  <si>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</si>
  <si>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</si>
  <si>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</si>
  <si>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</si>
  <si>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</si>
  <si>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</si>
  <si>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</si>
  <si>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</si>
  <si>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</si>
  <si>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</si>
  <si>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</si>
  <si>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</si>
  <si>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</si>
  <si>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</si>
  <si>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</si>
  <si>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</si>
  <si>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</si>
  <si>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</si>
  <si>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</si>
  <si>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</si>
  <si>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</si>
  <si>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</si>
  <si>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</si>
  <si>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</si>
  <si>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</si>
  <si>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</si>
  <si>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</si>
  <si>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</si>
  <si>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</si>
  <si>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</si>
  <si>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</si>
  <si>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</si>
  <si>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</si>
  <si>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</si>
  <si>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</si>
  <si>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</si>
  <si>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</si>
  <si>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</si>
  <si>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</si>
  <si>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</si>
  <si>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</si>
  <si>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</si>
  <si>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</si>
  <si>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</si>
  <si>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</si>
  <si>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</si>
  <si>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</si>
  <si>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</si>
  <si>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</si>
  <si>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</si>
  <si>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</si>
  <si>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</si>
  <si>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</si>
  <si>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</si>
  <si>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</si>
  <si>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</si>
  <si>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</si>
  <si>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</si>
  <si>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</si>
  <si>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</si>
  <si>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</si>
  <si>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</si>
  <si>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</si>
  <si>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</si>
  <si>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</si>
  <si>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</si>
  <si>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</si>
  <si>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</si>
  <si>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</si>
  <si>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</si>
  <si>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</si>
  <si>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</si>
  <si>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</si>
  <si>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</si>
  <si>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</si>
  <si>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</si>
  <si>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</si>
  <si>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</si>
  <si>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</si>
  <si>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</si>
  <si>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</si>
  <si>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</si>
  <si>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</si>
  <si>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</si>
  <si>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</si>
  <si>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</si>
  <si>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</si>
  <si>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</si>
  <si>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</si>
  <si>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</si>
  <si>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</si>
  <si>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</si>
  <si>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</si>
  <si>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</si>
  <si>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</si>
  <si>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</si>
  <si>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</si>
  <si>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</si>
  <si>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</si>
  <si>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</si>
  <si>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</si>
  <si>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</si>
  <si>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</si>
  <si>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</si>
  <si>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</si>
  <si>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</si>
  <si>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</si>
  <si>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</si>
  <si>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</si>
  <si>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</si>
  <si>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</si>
  <si>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</si>
  <si>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</si>
  <si>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</si>
  <si>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</si>
  <si>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</si>
  <si>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</si>
  <si>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</si>
  <si>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</si>
  <si>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</si>
  <si>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</si>
  <si>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</si>
  <si>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</si>
  <si>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</si>
  <si>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</si>
  <si>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</si>
  <si>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</si>
  <si>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</si>
  <si>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</si>
  <si>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</si>
  <si>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</si>
  <si>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</si>
  <si>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</si>
  <si>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</si>
  <si>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</si>
  <si>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</si>
  <si>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</si>
  <si>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</si>
  <si>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</si>
  <si>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</si>
  <si>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</si>
  <si>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</si>
  <si>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</si>
  <si>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</si>
  <si>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</si>
  <si>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</si>
  <si>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</si>
  <si>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</si>
  <si>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</si>
  <si>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</si>
  <si>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</si>
  <si>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</si>
  <si>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</si>
  <si>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</si>
  <si>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</si>
  <si>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</si>
  <si>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</si>
  <si>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</si>
  <si>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</si>
  <si>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</si>
  <si>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</si>
  <si>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</si>
  <si>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</si>
  <si>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</si>
  <si>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</si>
  <si>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</si>
  <si>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</si>
  <si>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</si>
  <si>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</si>
  <si>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</si>
  <si>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</si>
  <si>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</si>
  <si>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</si>
  <si>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</si>
  <si>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</si>
  <si>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</si>
  <si>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</si>
  <si>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</si>
  <si>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</si>
  <si>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</si>
  <si>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</si>
  <si>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</si>
  <si>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</si>
  <si>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</si>
  <si>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</si>
  <si>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</si>
  <si>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</si>
  <si>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</si>
  <si>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</si>
  <si>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</si>
  <si>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</si>
  <si>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</si>
  <si>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</si>
  <si>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</si>
  <si>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</si>
  <si>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</si>
  <si>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</si>
  <si>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</si>
  <si>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</si>
  <si>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</si>
  <si>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</si>
  <si>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</si>
  <si>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</si>
  <si>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</si>
  <si>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</si>
  <si>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</si>
  <si>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</si>
  <si>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</si>
  <si>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</si>
  <si>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</si>
  <si>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</si>
  <si>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</si>
  <si>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</si>
  <si>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</si>
  <si>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</si>
  <si>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</si>
  <si>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</si>
  <si>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</si>
  <si>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</si>
  <si>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</si>
  <si>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</si>
  <si>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</si>
  <si>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</si>
  <si>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</si>
  <si>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</si>
  <si>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</si>
  <si>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</si>
  <si>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</si>
  <si>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</si>
  <si>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</si>
  <si>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</si>
  <si>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</si>
  <si>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</si>
  <si>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</si>
  <si>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</si>
  <si>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</si>
  <si>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</si>
  <si>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</si>
  <si>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</si>
  <si>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</si>
  <si>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</si>
  <si>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</si>
  <si>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</si>
  <si>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</si>
  <si>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</si>
  <si>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</si>
  <si>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</si>
  <si>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</si>
  <si>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</si>
  <si>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</si>
  <si>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</si>
  <si>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</si>
  <si>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</si>
  <si>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</si>
  <si>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</si>
  <si>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</si>
  <si>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</si>
  <si>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</si>
  <si>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</si>
  <si>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</si>
  <si>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</si>
  <si>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</si>
  <si>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</si>
  <si>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</si>
  <si>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</si>
  <si>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</si>
  <si>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</si>
  <si>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</si>
  <si>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</si>
  <si>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</si>
  <si>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</si>
  <si>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</si>
  <si>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</si>
  <si>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</si>
  <si>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</si>
  <si>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</si>
  <si>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</si>
  <si>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</si>
  <si>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</si>
  <si>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</si>
  <si>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</si>
  <si>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</si>
  <si>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</si>
  <si>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</si>
  <si>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</si>
  <si>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</si>
  <si>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</si>
  <si>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</si>
  <si>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</si>
  <si>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</si>
  <si>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</si>
  <si>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</si>
  <si>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</si>
  <si>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</si>
  <si>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</si>
  <si>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</si>
  <si>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</si>
  <si>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</si>
  <si>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</si>
  <si>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</si>
  <si>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</si>
  <si>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</si>
  <si>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</si>
  <si>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</si>
  <si>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</si>
  <si>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</si>
  <si>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</si>
  <si>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</si>
  <si>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</si>
  <si>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</si>
  <si>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</si>
  <si>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</si>
  <si>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</si>
  <si>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</si>
  <si>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</si>
  <si>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</si>
  <si>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</si>
  <si>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</si>
  <si>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</si>
  <si>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</si>
  <si>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</si>
  <si>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</si>
  <si>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</si>
  <si>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</si>
  <si>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</si>
  <si>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</si>
  <si>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</si>
  <si>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</si>
  <si>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</si>
  <si>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</si>
  <si>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</si>
  <si>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</si>
  <si>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</si>
  <si>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</si>
  <si>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</si>
  <si>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</si>
  <si>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</si>
  <si>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</si>
  <si>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</si>
  <si>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</si>
  <si>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</si>
  <si>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</si>
  <si>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</si>
  <si>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</si>
  <si>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</si>
  <si>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</si>
  <si>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</si>
  <si>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</si>
  <si>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</si>
  <si>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</si>
  <si>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</si>
  <si>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</si>
  <si>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</si>
  <si>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</si>
  <si>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</si>
  <si>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</si>
  <si>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</si>
  <si>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</si>
  <si>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</si>
  <si>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</si>
  <si>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</si>
  <si>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</si>
  <si>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</si>
  <si>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</si>
  <si>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</si>
  <si>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</si>
  <si>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</si>
  <si>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</si>
  <si>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</si>
  <si>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</si>
  <si>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</si>
  <si>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</si>
  <si>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</si>
  <si>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</si>
  <si>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</si>
  <si>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</si>
  <si>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</si>
  <si>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</si>
  <si>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</si>
  <si>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</si>
  <si>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</si>
  <si>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</si>
  <si>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</si>
  <si>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</si>
  <si>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</si>
  <si>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</si>
  <si>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</si>
  <si>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</si>
  <si>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</si>
  <si>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</si>
  <si>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</si>
  <si>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</si>
  <si>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</si>
  <si>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</si>
  <si>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</si>
  <si>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</si>
  <si>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</si>
  <si>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</si>
  <si>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</si>
  <si>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</si>
  <si>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</si>
  <si>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</si>
  <si>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</si>
  <si>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</si>
  <si>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</si>
  <si>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</si>
  <si>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</si>
  <si>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</si>
  <si>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</si>
  <si>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</si>
  <si>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</si>
  <si>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</si>
  <si>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</si>
  <si>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</si>
  <si>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</si>
  <si>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</si>
  <si>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</si>
  <si>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</si>
  <si>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</si>
  <si>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</si>
  <si>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</si>
  <si>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</si>
  <si>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</si>
  <si>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</si>
  <si>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</si>
  <si>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</si>
  <si>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</si>
  <si>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</si>
  <si>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</si>
  <si>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</si>
  <si>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</si>
  <si>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</si>
  <si>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</si>
  <si>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</si>
  <si>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</si>
  <si>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</si>
  <si>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</si>
  <si>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</si>
  <si>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</si>
  <si>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</si>
  <si>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</si>
  <si>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</si>
  <si>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</si>
  <si>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</si>
  <si>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</si>
  <si>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</si>
  <si>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</si>
  <si>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</si>
  <si>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</si>
  <si>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</si>
  <si>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</si>
  <si>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</si>
  <si>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</si>
  <si>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</si>
  <si>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</si>
  <si>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</si>
  <si>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</si>
  <si>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</si>
  <si>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</si>
  <si>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</si>
  <si>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</si>
  <si>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</si>
  <si>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</si>
  <si>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</si>
  <si>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</si>
  <si>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</si>
  <si>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</si>
  <si>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</si>
  <si>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</si>
  <si>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</si>
  <si>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</si>
  <si>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</si>
  <si>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</si>
  <si>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</si>
  <si>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</si>
  <si>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</si>
  <si>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</si>
  <si>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</si>
  <si>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</si>
  <si>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</si>
  <si>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</si>
  <si>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</si>
  <si>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</si>
  <si>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</si>
  <si>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</si>
  <si>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</si>
  <si>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</si>
  <si>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</si>
  <si>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</si>
  <si>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</si>
  <si>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</si>
  <si>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</si>
  <si>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</si>
  <si>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</si>
  <si>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</si>
  <si>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</si>
  <si>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</si>
  <si>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</si>
  <si>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</si>
  <si>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</si>
  <si>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</si>
  <si>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</si>
  <si>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</si>
  <si>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</si>
  <si>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</si>
  <si>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</si>
  <si>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</si>
  <si>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</si>
  <si>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</si>
  <si>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</si>
  <si>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</si>
  <si>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</si>
  <si>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</si>
  <si>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</si>
  <si>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</si>
  <si>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</si>
  <si>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</si>
  <si>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</si>
  <si>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</si>
  <si>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</si>
  <si>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</si>
  <si>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</si>
  <si>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</si>
  <si>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</si>
  <si>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</si>
  <si>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</si>
  <si>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</si>
  <si>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</si>
  <si>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</si>
  <si>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</si>
  <si>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</si>
  <si>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</si>
  <si>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</si>
  <si>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</si>
  <si>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</si>
  <si>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</si>
  <si>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</si>
  <si>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</si>
  <si>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</si>
  <si>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</si>
  <si>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</si>
  <si>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</si>
  <si>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</si>
  <si>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</si>
  <si>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</si>
  <si>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</si>
  <si>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</si>
  <si>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</si>
  <si>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</si>
  <si>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</si>
  <si>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</si>
  <si>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</si>
  <si>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</si>
  <si>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</si>
  <si>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</si>
  <si>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</si>
  <si>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</si>
  <si>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</si>
  <si>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</si>
  <si>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</si>
  <si>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</si>
  <si>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</si>
  <si>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</si>
  <si>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</si>
  <si>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</si>
  <si>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</si>
  <si>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</si>
  <si>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</si>
  <si>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</si>
  <si>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</si>
  <si>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</si>
  <si>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</si>
  <si>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</si>
  <si>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</si>
  <si>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</si>
  <si>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</si>
  <si>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</si>
  <si>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</si>
  <si>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</si>
  <si>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</si>
  <si>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</si>
  <si>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</si>
  <si>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</si>
  <si>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</si>
  <si>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</si>
  <si>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</si>
  <si>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</si>
  <si>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</si>
  <si>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</si>
  <si>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</si>
  <si>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</si>
  <si>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</si>
  <si>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</si>
  <si>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</si>
  <si>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</si>
  <si>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</si>
  <si>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</si>
  <si>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</si>
  <si>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</si>
  <si>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</si>
  <si>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</si>
  <si>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</si>
  <si>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</si>
  <si>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</si>
  <si>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</si>
  <si>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</si>
  <si>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</si>
  <si>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</si>
  <si>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</si>
  <si>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</si>
  <si>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</si>
  <si>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</si>
  <si>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</si>
  <si>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</si>
  <si>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</si>
  <si>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</si>
  <si>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</si>
  <si>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</si>
  <si>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</si>
  <si>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</si>
  <si>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</si>
  <si>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</si>
  <si>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</si>
  <si>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</si>
  <si>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</si>
  <si>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</si>
  <si>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</si>
  <si>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</si>
  <si>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</si>
  <si>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</si>
  <si>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</si>
  <si>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</si>
  <si>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</si>
  <si>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</si>
  <si>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</si>
  <si>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</si>
  <si>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</si>
  <si>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</si>
  <si>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</si>
  <si>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</si>
  <si>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</si>
  <si>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</si>
  <si>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</si>
  <si>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</si>
  <si>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</si>
  <si>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</si>
  <si>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</si>
  <si>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</si>
  <si>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</si>
  <si>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</si>
  <si>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</si>
  <si>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</si>
  <si>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</si>
  <si>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</si>
  <si>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</si>
  <si>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</si>
  <si>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</si>
  <si>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</si>
  <si>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</si>
  <si>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</si>
  <si>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</si>
  <si>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</si>
  <si>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</si>
  <si>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</si>
  <si>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</si>
  <si>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</si>
  <si>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</si>
  <si>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</si>
  <si>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</si>
  <si>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</si>
  <si>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</si>
  <si>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</si>
  <si>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</si>
  <si>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</si>
  <si>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</si>
  <si>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</si>
  <si>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</si>
  <si>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</si>
  <si>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</si>
  <si>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</si>
  <si>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</si>
  <si>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</si>
  <si>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</si>
  <si>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</si>
  <si>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</si>
  <si>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</si>
  <si>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</si>
  <si>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</si>
  <si>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</si>
  <si>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</si>
  <si>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</si>
  <si>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</si>
  <si>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</si>
  <si>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</si>
  <si>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</si>
  <si>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</si>
  <si>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</si>
  <si>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</si>
  <si>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</si>
  <si>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</si>
  <si>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</si>
  <si>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</si>
  <si>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</si>
  <si>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</si>
  <si>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</si>
  <si>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</si>
  <si>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</si>
  <si>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</si>
  <si>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</si>
  <si>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</si>
  <si>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</si>
  <si>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</si>
  <si>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</si>
  <si>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</si>
  <si>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</si>
  <si>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</si>
  <si>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</si>
  <si>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</si>
  <si>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</si>
  <si>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</si>
  <si>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</si>
  <si>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</si>
  <si>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</si>
  <si>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</si>
  <si>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</si>
  <si>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</si>
  <si>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</si>
  <si>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</si>
  <si>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</si>
  <si>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</si>
  <si>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</si>
  <si>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</si>
  <si>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</si>
  <si>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</si>
  <si>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</si>
  <si>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</si>
  <si>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</si>
  <si>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</si>
  <si>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</si>
  <si>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</si>
  <si>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</si>
  <si>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</si>
  <si>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</si>
  <si>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</si>
  <si>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</si>
  <si>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</si>
  <si>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</si>
  <si>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</si>
  <si>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</si>
  <si>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</si>
  <si>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</si>
  <si>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</si>
  <si>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</si>
  <si>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</si>
  <si>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</si>
  <si>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</si>
  <si>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</si>
  <si>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</si>
  <si>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</si>
  <si>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</si>
  <si>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</si>
  <si>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</si>
  <si>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</si>
  <si>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</si>
  <si>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</si>
  <si>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</si>
  <si>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</si>
  <si>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</si>
  <si>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</si>
  <si>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</si>
  <si>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</si>
  <si>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</si>
  <si>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</si>
  <si>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</si>
  <si>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</si>
  <si>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</si>
  <si>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</si>
  <si>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</si>
  <si>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</si>
  <si>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</si>
  <si>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</si>
  <si>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</si>
  <si>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</si>
  <si>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</si>
  <si>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</si>
  <si>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</si>
  <si>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</si>
  <si>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</si>
  <si>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</si>
  <si>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</si>
  <si>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</si>
  <si>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</si>
  <si>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</si>
  <si>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</si>
  <si>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</si>
  <si>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</si>
  <si>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</si>
  <si>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</si>
  <si>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</si>
  <si>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</si>
  <si>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</si>
  <si>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</si>
  <si>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</si>
  <si>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</si>
  <si>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</si>
  <si>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</si>
  <si>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</si>
  <si>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</si>
  <si>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</si>
  <si>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</si>
  <si>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</si>
  <si>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</si>
  <si>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</si>
  <si>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</si>
  <si>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</si>
  <si>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</si>
  <si>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</si>
  <si>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</si>
  <si>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</si>
  <si>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</si>
  <si>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</si>
  <si>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</si>
  <si>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</si>
  <si>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</si>
  <si>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</si>
  <si>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</si>
  <si>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</si>
  <si>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</si>
  <si>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</si>
  <si>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</si>
  <si>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</si>
  <si>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</si>
  <si>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</si>
  <si>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</si>
  <si>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</si>
  <si>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</si>
  <si>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</si>
  <si>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</si>
  <si>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</si>
  <si>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</si>
  <si>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</si>
  <si>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</si>
  <si>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</si>
  <si>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</si>
  <si>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</si>
  <si>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</si>
  <si>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</si>
  <si>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</si>
  <si>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</si>
  <si>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</si>
  <si>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</si>
  <si>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</si>
  <si>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</si>
  <si>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</si>
  <si>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</si>
  <si>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</si>
  <si>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</si>
  <si>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</si>
  <si>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</si>
  <si>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</si>
  <si>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</si>
  <si>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</si>
  <si>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</si>
  <si>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</si>
  <si>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</si>
  <si>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</si>
  <si>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</si>
  <si>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</si>
  <si>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</si>
  <si>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</si>
  <si>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</si>
  <si>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</si>
  <si>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</si>
  <si>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</si>
  <si>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</si>
  <si>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</si>
  <si>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</si>
  <si>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</si>
  <si>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</si>
  <si>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</si>
  <si>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</si>
  <si>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</si>
  <si>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</si>
  <si>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</si>
  <si>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</si>
  <si>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</si>
  <si>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</si>
  <si>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</si>
  <si>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</si>
  <si>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</si>
  <si>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</si>
  <si>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</si>
  <si>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</si>
  <si>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</si>
  <si>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</si>
  <si>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</si>
  <si>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</si>
  <si>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</si>
  <si>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</si>
  <si>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</si>
  <si>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</si>
  <si>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</si>
  <si>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</si>
  <si>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</si>
  <si>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</si>
  <si>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</si>
  <si>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</si>
  <si>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</si>
  <si>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</si>
  <si>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</si>
  <si>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</si>
  <si>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</si>
  <si>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</si>
  <si>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</si>
  <si>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</si>
  <si>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</si>
  <si>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</si>
  <si>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</si>
  <si>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</si>
  <si>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</si>
  <si>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</si>
  <si>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</si>
  <si>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</si>
  <si>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</si>
  <si>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</si>
  <si>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</si>
  <si>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</si>
  <si>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</si>
  <si>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</si>
  <si>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</si>
  <si>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</si>
  <si>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</si>
  <si>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</si>
  <si>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</si>
  <si>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</si>
  <si>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</si>
  <si>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</si>
  <si>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</si>
  <si>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</si>
  <si>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</si>
  <si>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</si>
  <si>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</si>
  <si>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</si>
  <si>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</si>
  <si>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</si>
  <si>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</si>
  <si>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</si>
  <si>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</si>
  <si>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</si>
  <si>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</si>
  <si>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</si>
  <si>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</si>
  <si>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</si>
  <si>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</si>
  <si>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</si>
  <si>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</si>
  <si>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</si>
  <si>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</si>
  <si>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</si>
  <si>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</si>
  <si>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</si>
  <si>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</si>
  <si>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</si>
  <si>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</si>
  <si>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</si>
  <si>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</si>
  <si>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</si>
  <si>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</si>
  <si>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</si>
  <si>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</si>
  <si>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</si>
  <si>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</si>
  <si>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</si>
  <si>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</si>
  <si>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</si>
  <si>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</si>
  <si>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</si>
  <si>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</si>
  <si>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</si>
  <si>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</si>
  <si>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</si>
  <si>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</si>
  <si>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</si>
  <si>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</si>
  <si>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</si>
  <si>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</si>
  <si>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</si>
  <si>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</si>
  <si>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</si>
  <si>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</si>
  <si>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</si>
  <si>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</si>
  <si>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</si>
  <si>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</si>
  <si>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</si>
  <si>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</si>
  <si>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</si>
  <si>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</si>
  <si>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</si>
  <si>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</si>
  <si>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</si>
  <si>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</si>
  <si>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</si>
  <si>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</si>
  <si>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</si>
  <si>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</si>
  <si>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</si>
  <si>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</si>
  <si>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</si>
  <si>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</si>
  <si>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</si>
  <si>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</si>
  <si>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</si>
  <si>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</si>
  <si>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</si>
  <si>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</si>
  <si>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</si>
  <si>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</si>
  <si>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</si>
  <si>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</si>
  <si>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</si>
  <si>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</si>
  <si>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</si>
  <si>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</si>
  <si>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</si>
  <si>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</si>
  <si>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</si>
  <si>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</si>
  <si>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</si>
  <si>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</si>
  <si>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</si>
  <si>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</si>
  <si>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</si>
  <si>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</si>
  <si>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</si>
  <si>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</si>
  <si>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</si>
  <si>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</si>
  <si>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</si>
  <si>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</si>
  <si>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</si>
  <si>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</si>
  <si>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</si>
  <si>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</si>
  <si>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</si>
  <si>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</si>
  <si>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</si>
  <si>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</si>
  <si>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</si>
  <si>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</si>
  <si>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</si>
  <si>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</si>
  <si>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</si>
  <si>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</si>
  <si>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</si>
  <si>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</si>
  <si>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</si>
  <si>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</si>
  <si>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</si>
  <si>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</si>
  <si>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</si>
  <si>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</si>
  <si>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</si>
  <si>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</si>
  <si>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</si>
  <si>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</si>
  <si>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</si>
  <si>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</si>
  <si>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</si>
  <si>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</si>
  <si>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</si>
  <si>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</si>
  <si>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</si>
  <si>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</si>
  <si>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</si>
  <si>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</si>
  <si>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</si>
  <si>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</si>
  <si>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</si>
  <si>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</si>
  <si>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</si>
  <si>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</si>
  <si>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</si>
  <si>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</si>
  <si>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</si>
  <si>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</si>
  <si>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</si>
  <si>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</si>
  <si>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</si>
  <si>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</si>
  <si>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</si>
  <si>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</si>
  <si>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</si>
  <si>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</si>
  <si>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</si>
  <si>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</si>
  <si>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</si>
  <si>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</si>
  <si>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</si>
  <si>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</si>
  <si>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</si>
  <si>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</si>
  <si>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</si>
  <si>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</si>
  <si>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</si>
  <si>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</si>
  <si>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</si>
  <si>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</si>
  <si>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</si>
  <si>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</si>
  <si>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</si>
  <si>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</si>
  <si>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</si>
  <si>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</si>
  <si>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</si>
  <si>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</si>
  <si>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</si>
  <si>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</si>
  <si>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</si>
  <si>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</si>
  <si>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</si>
  <si>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</si>
  <si>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</si>
  <si>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</si>
  <si>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</si>
  <si>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</si>
  <si>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</si>
  <si>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</si>
  <si>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</si>
  <si>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</si>
  <si>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</si>
  <si>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</si>
  <si>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</si>
  <si>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</si>
  <si>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</si>
  <si>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</si>
  <si>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</si>
  <si>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</si>
  <si>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</si>
  <si>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</si>
  <si>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</si>
  <si>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</si>
  <si>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</si>
  <si>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</si>
  <si>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</si>
  <si>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</si>
  <si>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</si>
  <si>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</si>
  <si>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</si>
  <si>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</si>
  <si>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</si>
  <si>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</si>
  <si>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</si>
  <si>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</si>
  <si>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</si>
  <si>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</si>
  <si>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</si>
  <si>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</si>
  <si>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</si>
  <si>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</si>
  <si>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</si>
  <si>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</si>
  <si>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</si>
  <si>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</si>
  <si>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</si>
  <si>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</si>
  <si>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</si>
  <si>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</si>
  <si>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</si>
  <si>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</si>
  <si>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</si>
  <si>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</si>
  <si>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</si>
  <si>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</si>
  <si>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</si>
  <si>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</si>
  <si>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</si>
  <si>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</si>
  <si>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</si>
  <si>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</si>
  <si>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</si>
  <si>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</si>
  <si>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</si>
  <si>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</si>
  <si>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</si>
  <si>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</si>
  <si>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</si>
  <si>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</si>
  <si>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</si>
  <si>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</si>
  <si>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</si>
  <si>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</si>
  <si>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</si>
  <si>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</si>
  <si>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</si>
  <si>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</si>
  <si>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</si>
  <si>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</si>
  <si>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</si>
  <si>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</si>
  <si>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</si>
  <si>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</si>
  <si>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</si>
  <si>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</si>
  <si>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</si>
  <si>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</si>
  <si>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</si>
  <si>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</si>
  <si>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</si>
  <si>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</si>
  <si>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</si>
  <si>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</si>
  <si>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</si>
  <si>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</si>
  <si>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</si>
  <si>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</si>
  <si>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</si>
  <si>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</si>
  <si>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</si>
  <si>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</si>
  <si>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</si>
  <si>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</si>
  <si>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</si>
  <si>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</si>
  <si>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</si>
  <si>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</si>
  <si>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</si>
  <si>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</si>
  <si>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</si>
  <si>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</si>
  <si>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</si>
  <si>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</si>
  <si>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</si>
  <si>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</si>
  <si>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</si>
  <si>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</si>
  <si>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</si>
  <si>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</si>
  <si>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</si>
  <si>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</si>
  <si>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</si>
  <si>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</si>
  <si>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</si>
  <si>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</si>
  <si>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</si>
  <si>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</si>
  <si>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</si>
  <si>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</si>
  <si>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</si>
  <si>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</si>
  <si>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</si>
  <si>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</si>
  <si>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</si>
  <si>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</si>
  <si>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</si>
  <si>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</si>
  <si>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</si>
  <si>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</si>
  <si>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</si>
  <si>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</si>
  <si>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</si>
  <si>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</si>
  <si>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</si>
  <si>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</si>
  <si>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</si>
  <si>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</si>
  <si>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</si>
  <si>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</si>
  <si>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</si>
  <si>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</si>
  <si>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</si>
  <si>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</si>
  <si>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</si>
  <si>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</si>
  <si>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</si>
  <si>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</si>
  <si>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</si>
  <si>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</si>
  <si>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</si>
  <si>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</si>
  <si>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</si>
  <si>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</si>
  <si>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</si>
  <si>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</si>
  <si>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</si>
  <si>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</si>
  <si>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</si>
  <si>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</si>
  <si>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</si>
  <si>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</si>
  <si>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</si>
  <si>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</si>
  <si>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</si>
  <si>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</si>
  <si>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</si>
  <si>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</si>
  <si>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</si>
  <si>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</si>
  <si>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</si>
  <si>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</si>
  <si>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</si>
  <si>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</si>
  <si>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</si>
  <si>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</si>
  <si>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</si>
  <si>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</si>
  <si>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</si>
  <si>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</si>
  <si>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</si>
  <si>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</si>
  <si>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</si>
  <si>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</si>
  <si>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</si>
  <si>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</si>
  <si>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</si>
  <si>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</si>
  <si>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</si>
  <si>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</si>
  <si>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</si>
  <si>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</si>
  <si>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</si>
  <si>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</si>
  <si>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</si>
  <si>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</si>
  <si>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</si>
  <si>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</si>
  <si>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</si>
  <si>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</si>
  <si>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</si>
  <si>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</si>
  <si>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</si>
  <si>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</si>
  <si>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</si>
  <si>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</si>
  <si>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</si>
  <si>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</si>
  <si>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</si>
  <si>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</si>
  <si>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</si>
  <si>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</si>
  <si>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</si>
  <si>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</si>
  <si>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</si>
  <si>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</si>
  <si>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</si>
  <si>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</si>
  <si>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</si>
  <si>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</si>
  <si>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</si>
  <si>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</si>
  <si>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</si>
  <si>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</si>
  <si>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</si>
  <si>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</si>
  <si>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</si>
  <si>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</si>
  <si>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</si>
  <si>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</si>
  <si>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</si>
  <si>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</si>
  <si>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</si>
  <si>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</si>
  <si>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</si>
  <si>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</si>
  <si>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</si>
  <si>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</si>
  <si>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</si>
  <si>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</si>
  <si>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</si>
  <si>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</si>
  <si>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</si>
  <si>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</si>
  <si>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</si>
  <si>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</si>
  <si>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</si>
  <si>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</si>
  <si>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</si>
  <si>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</si>
  <si>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</si>
  <si>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</si>
  <si>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</si>
  <si>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</si>
  <si>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</si>
  <si>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</si>
  <si>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</si>
  <si>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</si>
  <si>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</si>
  <si>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</si>
  <si>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</si>
  <si>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</si>
  <si>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</si>
  <si>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</si>
  <si>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</si>
  <si>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</si>
  <si>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</si>
  <si>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</si>
  <si>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</si>
  <si>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</si>
  <si>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</si>
  <si>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</si>
  <si>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</si>
  <si>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</si>
  <si>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</si>
  <si>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</si>
  <si>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</si>
  <si>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</si>
  <si>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</si>
  <si>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</si>
  <si>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</si>
  <si>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</si>
  <si>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</si>
  <si>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</si>
  <si>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</si>
  <si>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</si>
  <si>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</si>
  <si>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</si>
  <si>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</si>
  <si>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</si>
  <si>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</si>
  <si>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</si>
  <si>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</si>
  <si>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</si>
  <si>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</si>
  <si>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</si>
  <si>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</si>
  <si>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</si>
  <si>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</si>
  <si>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</si>
  <si>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</si>
  <si>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</si>
  <si>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</si>
  <si>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</si>
  <si>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</si>
  <si>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</si>
  <si>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</si>
  <si>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</si>
  <si>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</si>
  <si>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</si>
  <si>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</si>
  <si>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</si>
  <si>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</si>
  <si>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</si>
  <si>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</si>
  <si>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</si>
  <si>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</si>
  <si>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</si>
  <si>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</si>
  <si>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</si>
  <si>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</si>
  <si>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</si>
  <si>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</si>
  <si>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</si>
  <si>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</si>
  <si>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</si>
  <si>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</si>
  <si>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</si>
  <si>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</si>
  <si>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</si>
  <si>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</si>
  <si>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</si>
  <si>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</si>
  <si>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</si>
  <si>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</si>
  <si>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</si>
  <si>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</si>
  <si>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</si>
  <si>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</si>
  <si>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</si>
  <si>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</si>
  <si>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</si>
  <si>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</si>
  <si>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</si>
  <si>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</si>
  <si>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</si>
  <si>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</si>
  <si>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</si>
  <si>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</si>
  <si>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</si>
  <si>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</si>
  <si>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</si>
  <si>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</si>
  <si>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</si>
  <si>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</si>
  <si>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</si>
  <si>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</si>
  <si>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</si>
  <si>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</si>
  <si>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</si>
  <si>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</si>
  <si>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</si>
  <si>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</si>
  <si>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</si>
  <si>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</si>
  <si>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</si>
  <si>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</si>
  <si>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</si>
  <si>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</si>
  <si>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</si>
  <si>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</si>
  <si>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</si>
  <si>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</si>
  <si>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</si>
  <si>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</si>
  <si>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</si>
  <si>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</si>
  <si>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</si>
  <si>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</si>
  <si>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</si>
  <si>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</si>
  <si>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</si>
  <si>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</si>
  <si>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</si>
  <si>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</si>
  <si>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</si>
  <si>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</si>
  <si>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</si>
  <si>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</si>
  <si>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</si>
  <si>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</si>
  <si>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</si>
  <si>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</si>
  <si>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</si>
  <si>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</si>
  <si>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</si>
  <si>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</si>
  <si>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</si>
  <si>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</si>
  <si>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</si>
  <si>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</si>
  <si>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</si>
  <si>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</si>
  <si>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</si>
  <si>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</si>
  <si>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</si>
  <si>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</si>
  <si>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</si>
  <si>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</si>
  <si>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</si>
  <si>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</si>
  <si>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</si>
  <si>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</si>
  <si>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</si>
  <si>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</si>
  <si>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</si>
  <si>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</si>
  <si>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</si>
  <si>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</si>
  <si>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</si>
  <si>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</si>
  <si>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</si>
  <si>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</si>
  <si>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</si>
  <si>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</si>
  <si>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</si>
  <si>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</si>
  <si>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</si>
  <si>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</si>
  <si>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</si>
  <si>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</si>
  <si>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</si>
  <si>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</si>
  <si>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</si>
  <si>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</si>
  <si>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</si>
  <si>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</si>
  <si>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</si>
  <si>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</si>
  <si>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</si>
  <si>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</si>
  <si>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</si>
  <si>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</si>
  <si>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</si>
  <si>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</si>
  <si>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</si>
  <si>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</si>
  <si>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</si>
  <si>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</si>
  <si>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</si>
  <si>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</si>
  <si>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</si>
  <si>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</si>
  <si>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</si>
  <si>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</si>
  <si>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</si>
  <si>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</si>
  <si>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</si>
  <si>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</si>
  <si>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</si>
  <si>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</si>
  <si>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</si>
  <si>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</si>
  <si>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</si>
  <si>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</si>
  <si>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</si>
  <si>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</si>
  <si>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</si>
  <si>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</si>
  <si>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</si>
  <si>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</si>
  <si>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</si>
  <si>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</si>
  <si>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</si>
  <si>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</si>
  <si>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</si>
  <si>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</si>
  <si>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</si>
  <si>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</si>
  <si>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</si>
  <si>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</si>
  <si>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</si>
  <si>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</si>
  <si>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</si>
  <si>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</si>
  <si>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</si>
  <si>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</si>
  <si>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</si>
  <si>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</si>
  <si>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</si>
  <si>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</si>
  <si>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</si>
  <si>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</si>
  <si>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</si>
  <si>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</si>
  <si>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</si>
  <si>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</si>
  <si>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</si>
  <si>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</si>
  <si>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</si>
  <si>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</si>
  <si>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</si>
  <si>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</si>
  <si>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</si>
  <si>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</si>
  <si>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</si>
  <si>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</si>
  <si>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</si>
  <si>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</si>
  <si>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</si>
  <si>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</si>
  <si>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</si>
  <si>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</si>
  <si>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</si>
  <si>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</si>
  <si>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</si>
  <si>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</si>
  <si>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</si>
  <si>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</si>
  <si>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</si>
  <si>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</si>
  <si>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</si>
  <si>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</si>
  <si>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</si>
  <si>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</si>
  <si>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</si>
  <si>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</si>
  <si>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</si>
  <si>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</si>
  <si>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</si>
  <si>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</si>
  <si>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</si>
  <si>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</si>
  <si>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</si>
  <si>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</si>
  <si>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</si>
  <si>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</si>
  <si>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</si>
  <si>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</si>
  <si>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</si>
  <si>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</si>
  <si>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</si>
  <si>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</si>
  <si>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</si>
  <si>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</si>
  <si>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</si>
  <si>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</si>
  <si>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</si>
  <si>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</si>
  <si>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</si>
  <si>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</si>
  <si>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</si>
  <si>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</si>
  <si>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</si>
  <si>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</si>
  <si>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</si>
  <si>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</si>
  <si>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</si>
  <si>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</si>
  <si>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</si>
  <si>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</si>
  <si>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</si>
  <si>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</si>
  <si>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</si>
  <si>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</si>
  <si>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</si>
  <si>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</si>
  <si>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</si>
  <si>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</si>
  <si>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</si>
  <si>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</si>
  <si>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</si>
  <si>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</si>
  <si>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</si>
  <si>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</si>
  <si>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</si>
  <si>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</si>
  <si>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</si>
  <si>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</si>
  <si>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</si>
  <si>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</si>
  <si>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</si>
  <si>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</si>
  <si>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</si>
  <si>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</si>
  <si>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</si>
  <si>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</si>
  <si>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</si>
  <si>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</si>
  <si>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</si>
  <si>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</si>
  <si>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</si>
  <si>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</si>
  <si>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</si>
  <si>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</si>
  <si>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</si>
  <si>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</si>
  <si>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</si>
  <si>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</si>
  <si>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</si>
  <si>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</si>
  <si>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</si>
  <si>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</si>
  <si>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</si>
  <si>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</si>
  <si>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</si>
  <si>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</si>
  <si>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</si>
  <si>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</si>
  <si>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</si>
  <si>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</si>
  <si>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</si>
  <si>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</si>
  <si>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</si>
  <si>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</si>
  <si>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</si>
  <si>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</si>
  <si>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</si>
  <si>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</si>
  <si>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</si>
  <si>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</si>
  <si>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</si>
  <si>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</si>
  <si>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</si>
  <si>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</si>
  <si>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</si>
  <si>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</si>
  <si>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</si>
  <si>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</si>
  <si>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</si>
  <si>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</si>
  <si>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</si>
  <si>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</si>
  <si>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</si>
  <si>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</si>
  <si>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</si>
  <si>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</si>
  <si>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</si>
  <si>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</si>
  <si>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</si>
  <si>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</si>
  <si>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</si>
  <si>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</si>
  <si>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</si>
  <si>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</si>
  <si>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</si>
  <si>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</si>
  <si>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</si>
  <si>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</si>
  <si>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</si>
  <si>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</si>
  <si>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</si>
  <si>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</si>
  <si>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</si>
  <si>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</si>
  <si>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</si>
  <si>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</si>
  <si>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</si>
  <si>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</si>
  <si>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</si>
  <si>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</si>
  <si>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</si>
  <si>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</si>
  <si>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</si>
  <si>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</si>
  <si>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</si>
  <si>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</si>
  <si>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</si>
  <si>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</si>
  <si>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</si>
  <si>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</si>
  <si>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</si>
  <si>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</si>
  <si>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</si>
  <si>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</si>
  <si>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</si>
  <si>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</si>
  <si>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</si>
  <si>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</si>
  <si>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</si>
  <si>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</si>
  <si>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</si>
  <si>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</si>
  <si>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</si>
  <si>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</si>
  <si>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</si>
  <si>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</si>
  <si>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</si>
  <si>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</si>
  <si>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</si>
  <si>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</si>
  <si>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</si>
  <si>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</si>
  <si>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</si>
  <si>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</si>
  <si>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</si>
  <si>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</si>
  <si>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</si>
  <si>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</si>
  <si>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</si>
  <si>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</si>
  <si>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</si>
  <si>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</si>
  <si>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</si>
  <si>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</si>
  <si>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</si>
  <si>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</si>
  <si>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</si>
  <si>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</si>
  <si>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</si>
  <si>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</si>
  <si>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</si>
  <si>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</si>
  <si>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</si>
  <si>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</si>
  <si>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</si>
  <si>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</si>
  <si>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</si>
  <si>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</si>
  <si>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</si>
  <si>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</si>
  <si>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</si>
  <si>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</si>
  <si>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</si>
  <si>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</si>
  <si>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</si>
  <si>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</si>
  <si>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</si>
  <si>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</si>
  <si>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</si>
  <si>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</si>
  <si>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</si>
  <si>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</si>
  <si>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</si>
  <si>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</si>
  <si>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</si>
  <si>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</si>
  <si>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</si>
  <si>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</si>
  <si>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</si>
  <si>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</si>
  <si>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</si>
  <si>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</si>
  <si>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</si>
  <si>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</si>
  <si>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</si>
  <si>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</si>
  <si>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</si>
  <si>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</si>
  <si>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</si>
  <si>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</si>
  <si>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</si>
  <si>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</si>
  <si>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</si>
  <si>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</si>
  <si>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</si>
  <si>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</si>
  <si>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</si>
  <si>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</si>
  <si>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</si>
  <si>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</si>
  <si>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</si>
  <si>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</si>
  <si>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</si>
  <si>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</si>
  <si>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</si>
  <si>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</si>
  <si>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</si>
  <si>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</si>
  <si>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</si>
  <si>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</si>
  <si>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</si>
  <si>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</si>
  <si>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</si>
  <si>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</si>
  <si>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</si>
  <si>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</si>
  <si>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</si>
  <si>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</si>
  <si>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</si>
  <si>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</si>
  <si>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</si>
  <si>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</si>
  <si>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</si>
  <si>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</si>
  <si>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</si>
  <si>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</si>
  <si>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</si>
  <si>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</si>
  <si>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</si>
  <si>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</si>
  <si>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</si>
  <si>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</si>
  <si>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</si>
  <si>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</si>
  <si>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</si>
  <si>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</si>
  <si>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</si>
  <si>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</si>
  <si>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</si>
  <si>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</si>
  <si>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</si>
  <si>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</si>
  <si>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</si>
  <si>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</si>
  <si>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</si>
  <si>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</si>
  <si>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</si>
  <si>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</si>
  <si>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</si>
  <si>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</si>
  <si>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</si>
  <si>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</si>
  <si>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</si>
  <si>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</si>
  <si>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</si>
  <si>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</si>
  <si>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</si>
  <si>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</si>
  <si>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</si>
  <si>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</si>
  <si>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</si>
  <si>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</si>
  <si>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</si>
  <si>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</si>
  <si>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</si>
  <si>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</si>
  <si>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</si>
  <si>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</si>
  <si>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</si>
  <si>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</si>
  <si>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</si>
  <si>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</si>
  <si>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</si>
  <si>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</si>
  <si>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</si>
  <si>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</si>
  <si>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</si>
  <si>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</si>
  <si>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</si>
  <si>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</si>
  <si>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</si>
  <si>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</si>
  <si>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</si>
  <si>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</si>
  <si>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</si>
  <si>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</si>
  <si>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</si>
  <si>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</si>
  <si>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</si>
  <si>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</si>
  <si>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</si>
  <si>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</si>
  <si>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</si>
  <si>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</si>
  <si>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</si>
  <si>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</si>
  <si>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</si>
  <si>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</si>
  <si>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</si>
  <si>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</si>
  <si>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</si>
  <si>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</si>
  <si>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</si>
  <si>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</si>
  <si>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</si>
  <si>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</si>
  <si>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</si>
  <si>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</si>
  <si>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</si>
  <si>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</si>
  <si>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</si>
  <si>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</si>
  <si>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</si>
  <si>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</si>
  <si>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</si>
  <si>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</si>
  <si>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</si>
  <si>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</si>
  <si>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</si>
  <si>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</si>
  <si>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</si>
  <si>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</si>
  <si>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</si>
  <si>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</si>
  <si>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</si>
  <si>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</si>
  <si>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</si>
  <si>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</si>
  <si>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</si>
  <si>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</si>
  <si>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</si>
  <si>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</si>
  <si>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</si>
  <si>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</si>
  <si>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</si>
  <si>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</si>
  <si>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</si>
  <si>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</si>
  <si>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</si>
  <si>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</si>
  <si>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</si>
  <si>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</si>
  <si>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</si>
  <si>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</si>
  <si>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</si>
  <si>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</si>
  <si>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</si>
  <si>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</si>
  <si>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</si>
  <si>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</si>
  <si>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</si>
  <si>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</si>
  <si>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</si>
  <si>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</si>
  <si>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</si>
  <si>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</si>
  <si>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</si>
  <si>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</si>
  <si>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</si>
  <si>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</si>
  <si>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</si>
  <si>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</si>
  <si>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</si>
  <si>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</si>
  <si>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</si>
  <si>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</si>
  <si>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</si>
  <si>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</si>
  <si>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</si>
  <si>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</si>
  <si>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</si>
  <si>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</si>
  <si>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</si>
  <si>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</si>
  <si>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</si>
  <si>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</si>
  <si>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</si>
  <si>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</si>
  <si>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</si>
  <si>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</si>
  <si>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</si>
  <si>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</si>
  <si>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</si>
  <si>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</si>
  <si>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</si>
  <si>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</si>
  <si>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</si>
  <si>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</si>
  <si>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</si>
  <si>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</si>
  <si>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</si>
  <si>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</si>
  <si>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</si>
  <si>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</si>
  <si>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</si>
  <si>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</si>
  <si>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</si>
  <si>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</si>
  <si>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</si>
  <si>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</si>
  <si>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</si>
  <si>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</si>
  <si>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</si>
  <si>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</si>
  <si>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</si>
  <si>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</si>
  <si>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</si>
  <si>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</si>
  <si>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</si>
  <si>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</si>
  <si>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</si>
  <si>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</si>
  <si>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</si>
  <si>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</si>
  <si>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</si>
  <si>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</si>
  <si>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</si>
  <si>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</si>
  <si>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</si>
  <si>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</si>
  <si>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</si>
  <si>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</si>
  <si>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</si>
  <si>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</si>
  <si>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</si>
  <si>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</si>
  <si>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</si>
  <si>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</si>
  <si>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</si>
  <si>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</si>
  <si>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</si>
  <si>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</si>
  <si>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</si>
  <si>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</si>
  <si>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</si>
  <si>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</si>
  <si>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</si>
  <si>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</si>
  <si>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</si>
  <si>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</si>
  <si>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</si>
  <si>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</si>
  <si>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</si>
  <si>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</si>
  <si>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</si>
  <si>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</si>
  <si>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</si>
  <si>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</si>
  <si>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</si>
  <si>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</si>
  <si>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</si>
  <si>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</si>
  <si>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</si>
  <si>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</si>
  <si>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</si>
  <si>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</si>
  <si>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</si>
  <si>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</si>
  <si>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</si>
  <si>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</si>
  <si>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</si>
  <si>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</si>
  <si>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</si>
  <si>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</si>
  <si>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</si>
  <si>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</si>
  <si>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</si>
  <si>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</si>
  <si>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</si>
  <si>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</si>
  <si>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</si>
  <si>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</si>
  <si>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</si>
  <si>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</si>
  <si>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</si>
  <si>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</si>
  <si>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</si>
  <si>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</si>
  <si>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</si>
  <si>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</si>
  <si>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</si>
  <si>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</si>
  <si>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</si>
  <si>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</si>
  <si>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</si>
  <si>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</si>
  <si>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</si>
  <si>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</si>
  <si>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</si>
  <si>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</si>
  <si>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</si>
  <si>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</si>
  <si>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</si>
  <si>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</si>
  <si>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</si>
  <si>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</si>
  <si>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</si>
  <si>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</si>
  <si>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</si>
  <si>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</si>
  <si>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</si>
  <si>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</si>
  <si>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</si>
  <si>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</si>
  <si>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</si>
  <si>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</si>
  <si>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</si>
  <si>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</si>
  <si>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</si>
  <si>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</si>
  <si>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</si>
  <si>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</si>
  <si>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</si>
  <si>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</si>
  <si>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</si>
  <si>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</si>
  <si>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</si>
  <si>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</si>
  <si>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</si>
  <si>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</si>
  <si>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</si>
  <si>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</si>
  <si>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</si>
  <si>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</si>
  <si>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</si>
  <si>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</si>
  <si>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</si>
  <si>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</si>
  <si>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</si>
  <si>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</si>
  <si>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</si>
  <si>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</si>
  <si>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</si>
  <si>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</si>
  <si>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</si>
  <si>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</si>
  <si>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</si>
  <si>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</si>
  <si>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</si>
  <si>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</si>
  <si>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</si>
  <si>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</si>
  <si>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</si>
  <si>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</si>
  <si>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</si>
  <si>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</si>
  <si>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</si>
  <si>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</si>
  <si>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</si>
  <si>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</si>
  <si>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</si>
  <si>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</si>
  <si>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</si>
  <si>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</si>
  <si>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</si>
  <si>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</si>
  <si>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</si>
  <si>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</si>
  <si>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</si>
  <si>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</si>
  <si>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</si>
  <si>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</si>
  <si>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</si>
  <si>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</si>
  <si>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</si>
  <si>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</si>
  <si>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</si>
  <si>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</si>
  <si>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</si>
  <si>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</si>
  <si>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</si>
  <si>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</si>
  <si>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</si>
  <si>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</si>
  <si>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</si>
  <si>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</si>
  <si>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</si>
  <si>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</si>
  <si>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</si>
  <si>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</si>
  <si>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</si>
  <si>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</si>
  <si>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</si>
  <si>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</si>
  <si>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</si>
  <si>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</si>
  <si>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</si>
  <si>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</si>
  <si>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</si>
  <si>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</si>
  <si>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</si>
  <si>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</si>
  <si>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</si>
  <si>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</si>
  <si>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</si>
  <si>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</si>
  <si>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</si>
  <si>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</si>
  <si>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</si>
  <si>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</si>
  <si>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</si>
  <si>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</si>
  <si>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</si>
  <si>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</si>
  <si>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</si>
  <si>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</si>
  <si>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</si>
  <si>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</si>
  <si>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</si>
  <si>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</si>
  <si>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</si>
  <si>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</si>
  <si>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</si>
  <si>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</si>
  <si>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</si>
  <si>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</si>
  <si>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</si>
  <si>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</si>
  <si>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</si>
  <si>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</si>
  <si>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</si>
  <si>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</si>
  <si>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</si>
  <si>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</si>
  <si>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</si>
  <si>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</si>
  <si>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</si>
  <si>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</si>
  <si>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</si>
  <si>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</si>
  <si>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</si>
  <si>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</si>
  <si>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</si>
  <si>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</si>
  <si>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</si>
  <si>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</si>
  <si>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</si>
  <si>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</si>
  <si>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</si>
  <si>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</si>
  <si>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</si>
  <si>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</si>
  <si>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</si>
  <si>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</si>
  <si>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</si>
  <si>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</si>
  <si>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</si>
  <si>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</si>
  <si>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</si>
  <si>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</si>
  <si>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</si>
  <si>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</si>
  <si>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</si>
  <si>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</si>
  <si>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</si>
  <si>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</si>
  <si>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</si>
  <si>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</si>
  <si>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</si>
  <si>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</si>
  <si>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</si>
  <si>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</si>
  <si>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</si>
  <si>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</si>
  <si>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</si>
  <si>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</si>
  <si>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</si>
  <si>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</si>
  <si>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</si>
  <si>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</si>
  <si>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</si>
  <si>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</si>
  <si>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</si>
  <si>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</si>
  <si>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</si>
  <si>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</si>
  <si>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</si>
  <si>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</si>
  <si>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</si>
  <si>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</si>
  <si>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</si>
  <si>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</si>
  <si>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</si>
  <si>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</si>
  <si>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</si>
  <si>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</si>
  <si>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</si>
  <si>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</si>
  <si>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</si>
  <si>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</si>
  <si>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</si>
  <si>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</si>
  <si>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</si>
  <si>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</si>
  <si>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</si>
  <si>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</si>
  <si>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</si>
  <si>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</si>
  <si>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</si>
  <si>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</si>
  <si>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</si>
  <si>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</si>
  <si>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</si>
  <si>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</si>
  <si>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</si>
  <si>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</si>
  <si>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</si>
  <si>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</si>
  <si>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</si>
  <si>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</si>
  <si>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</si>
  <si>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</si>
  <si>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</si>
  <si>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</si>
  <si>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</si>
  <si>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</si>
  <si>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</si>
  <si>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</si>
  <si>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</si>
  <si>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</si>
  <si>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</si>
  <si>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</si>
  <si>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</si>
  <si>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</si>
  <si>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</si>
  <si>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</si>
  <si>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</si>
  <si>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</si>
  <si>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</si>
  <si>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</si>
  <si>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</si>
  <si>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</si>
  <si>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</si>
  <si>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</si>
  <si>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</si>
  <si>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</si>
  <si>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</si>
  <si>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</si>
  <si>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</si>
  <si>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</si>
  <si>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</si>
  <si>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</si>
  <si>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</si>
  <si>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</si>
  <si>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</si>
  <si>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</si>
  <si>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</si>
  <si>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</si>
  <si>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</si>
  <si>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</si>
  <si>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</si>
  <si>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</si>
  <si>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</si>
  <si>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</si>
  <si>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</si>
  <si>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</si>
  <si>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</si>
  <si>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</si>
  <si>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</si>
  <si>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</si>
  <si>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</si>
  <si>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</si>
  <si>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</si>
  <si>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</si>
  <si>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</si>
  <si>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</si>
  <si>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</si>
  <si>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</si>
  <si>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</si>
  <si>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</si>
  <si>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</si>
  <si>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</si>
  <si>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</si>
  <si>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</si>
  <si>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</si>
  <si>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</si>
  <si>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</si>
  <si>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</si>
  <si>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</si>
  <si>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</si>
  <si>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</si>
  <si>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</si>
  <si>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</si>
  <si>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</si>
  <si>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</si>
  <si>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</si>
  <si>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</si>
  <si>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</si>
  <si>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</si>
  <si>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</si>
  <si>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</si>
  <si>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</si>
  <si>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</si>
  <si>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</si>
  <si>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</si>
  <si>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</si>
  <si>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</si>
  <si>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</si>
  <si>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</si>
  <si>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</si>
  <si>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</si>
  <si>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</si>
  <si>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</si>
  <si>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</si>
  <si>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</si>
  <si>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</si>
  <si>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</si>
  <si>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</si>
  <si>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</si>
  <si>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</si>
  <si>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</si>
  <si>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</si>
  <si>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</si>
  <si>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</si>
  <si>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</si>
  <si>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</si>
  <si>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</si>
  <si>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</si>
  <si>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</si>
  <si>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</si>
  <si>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</si>
  <si>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</si>
  <si>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</si>
  <si>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</si>
  <si>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</si>
  <si>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</si>
  <si>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</si>
  <si>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</si>
  <si>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</si>
  <si>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</si>
  <si>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</si>
  <si>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</si>
  <si>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</si>
  <si>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</si>
  <si>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</si>
  <si>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</si>
  <si>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</si>
  <si>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</si>
  <si>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</si>
  <si>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</si>
  <si>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</si>
  <si>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</si>
  <si>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</si>
  <si>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</si>
  <si>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</si>
  <si>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</si>
  <si>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</si>
  <si>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</si>
  <si>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</si>
  <si>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</si>
  <si>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</si>
  <si>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</si>
  <si>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</si>
  <si>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</si>
  <si>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</si>
  <si>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</si>
  <si>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</si>
  <si>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</si>
  <si>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</si>
  <si>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</si>
  <si>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</si>
  <si>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</si>
  <si>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</si>
  <si>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</si>
  <si>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</si>
  <si>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</si>
  <si>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</si>
  <si>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</si>
  <si>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</si>
  <si>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</si>
  <si>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</si>
  <si>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</si>
  <si>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</si>
  <si>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</si>
  <si>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</si>
  <si>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</si>
  <si>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</si>
  <si>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</si>
  <si>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</si>
  <si>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</si>
  <si>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</si>
  <si>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</si>
  <si>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</si>
  <si>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</si>
  <si>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</si>
  <si>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</si>
  <si>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</si>
  <si>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</si>
  <si>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</si>
  <si>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</si>
  <si>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</si>
  <si>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</si>
  <si>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</si>
  <si>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</si>
  <si>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</si>
  <si>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</si>
  <si>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</si>
  <si>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</si>
  <si>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</si>
  <si>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</si>
  <si>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</si>
  <si>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</si>
  <si>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</si>
  <si>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</si>
  <si>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</si>
  <si>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</si>
  <si>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</si>
  <si>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</si>
  <si>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</si>
  <si>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</si>
  <si>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</si>
  <si>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</si>
  <si>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</si>
  <si>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</si>
  <si>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</si>
  <si>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</si>
  <si>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</si>
  <si>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</si>
  <si>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</si>
  <si>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</si>
  <si>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</si>
  <si>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</si>
  <si>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</si>
  <si>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</si>
  <si>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</si>
  <si>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</si>
  <si>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</si>
  <si>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</si>
  <si>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</si>
  <si>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</si>
  <si>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</si>
  <si>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</si>
  <si>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</si>
  <si>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</si>
  <si>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</si>
  <si>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</si>
  <si>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</si>
  <si>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</si>
  <si>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</si>
  <si>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</si>
  <si>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</si>
  <si>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</si>
  <si>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</si>
  <si>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</si>
  <si>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</si>
  <si>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</si>
  <si>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</si>
  <si>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</si>
  <si>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</si>
  <si>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</si>
  <si>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</si>
  <si>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</si>
  <si>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</si>
  <si>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</si>
  <si>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</si>
  <si>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</si>
  <si>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</si>
  <si>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</si>
  <si>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</si>
  <si>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</si>
  <si>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</si>
  <si>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</si>
  <si>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</si>
  <si>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</si>
  <si>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</si>
  <si>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</si>
  <si>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</si>
  <si>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</si>
  <si>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</si>
  <si>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</si>
  <si>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</si>
  <si>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</si>
  <si>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</si>
  <si>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</si>
  <si>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</si>
  <si>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</si>
  <si>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</si>
  <si>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</si>
  <si>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</si>
  <si>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</si>
  <si>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</si>
  <si>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</si>
  <si>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</si>
  <si>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</si>
  <si>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</si>
  <si>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</si>
  <si>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</si>
  <si>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</si>
  <si>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</si>
  <si>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</si>
  <si>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</si>
  <si>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</si>
  <si>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</si>
  <si>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</si>
  <si>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</si>
  <si>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</si>
  <si>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</si>
  <si>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</si>
  <si>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</si>
  <si>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</si>
  <si>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</si>
  <si>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</si>
  <si>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</si>
  <si>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</si>
  <si>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</si>
  <si>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</si>
  <si>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</si>
  <si>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</si>
  <si>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</si>
  <si>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</si>
  <si>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</si>
  <si>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</si>
  <si>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</si>
  <si>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</si>
  <si>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</si>
  <si>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</si>
  <si>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</si>
  <si>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</si>
  <si>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</si>
  <si>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</si>
  <si>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</si>
  <si>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</si>
  <si>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</si>
  <si>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</si>
  <si>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</si>
  <si>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</si>
  <si>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</si>
  <si>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</si>
  <si>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</si>
  <si>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</si>
  <si>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</si>
  <si>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</si>
  <si>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</si>
  <si>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</si>
  <si>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</si>
  <si>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</si>
  <si>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</si>
  <si>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</si>
  <si>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</si>
  <si>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</si>
  <si>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</si>
  <si>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</si>
  <si>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</si>
  <si>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</si>
  <si>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</si>
  <si>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</si>
  <si>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</si>
  <si>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</si>
  <si>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</si>
  <si>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</si>
  <si>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</si>
  <si>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</si>
  <si>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</si>
  <si>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</si>
  <si>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</si>
  <si>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</si>
  <si>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</si>
  <si>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</si>
  <si>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</si>
  <si>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</si>
  <si>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</si>
  <si>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</si>
  <si>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</si>
  <si>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</si>
  <si>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</si>
  <si>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</si>
  <si>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</si>
  <si>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</si>
  <si>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</si>
  <si>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</si>
  <si>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</si>
  <si>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</si>
  <si>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</si>
  <si>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</si>
  <si>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</si>
  <si>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</si>
  <si>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</si>
  <si>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</si>
  <si>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</si>
  <si>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</si>
  <si>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</si>
  <si>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</si>
  <si>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</si>
  <si>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</si>
  <si>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</si>
  <si>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</si>
  <si>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</si>
  <si>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</si>
  <si>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</si>
  <si>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</si>
  <si>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</si>
  <si>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</si>
  <si>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</si>
  <si>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</si>
  <si>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</si>
  <si>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</si>
  <si>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</si>
  <si>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</si>
  <si>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</si>
  <si>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</si>
  <si>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</si>
  <si>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</si>
  <si>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</si>
  <si>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</si>
  <si>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</si>
  <si>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</si>
  <si>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</si>
  <si>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</si>
  <si>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</si>
  <si>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</si>
  <si>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</si>
  <si>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</si>
  <si>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</si>
  <si>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</si>
  <si>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</si>
  <si>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</si>
  <si>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</si>
  <si>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</si>
  <si>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</si>
  <si>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</si>
  <si>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</si>
  <si>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</si>
  <si>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</si>
  <si>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</si>
  <si>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</si>
  <si>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</si>
  <si>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</si>
  <si>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</si>
  <si>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</si>
  <si>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</si>
  <si>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</si>
  <si>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</si>
  <si>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</si>
  <si>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</si>
  <si>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</si>
  <si>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</si>
  <si>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</si>
  <si>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</si>
  <si>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</si>
  <si>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</si>
  <si>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</si>
  <si>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</si>
  <si>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</si>
  <si>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</si>
  <si>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</si>
  <si>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</si>
  <si>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</si>
  <si>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</si>
  <si>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</si>
  <si>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</si>
  <si>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</si>
  <si>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</si>
  <si>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</si>
  <si>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</si>
  <si>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</si>
  <si>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</si>
  <si>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</si>
  <si>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</si>
  <si>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</si>
  <si>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</si>
  <si>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</si>
  <si>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</si>
  <si>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</si>
  <si>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</si>
  <si>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</si>
  <si>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</si>
  <si>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</si>
  <si>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</si>
  <si>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</si>
  <si>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</si>
  <si>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</si>
  <si>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</si>
  <si>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</si>
  <si>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</si>
  <si>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</si>
  <si>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</si>
  <si>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</si>
  <si>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</si>
  <si>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</si>
  <si>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</si>
  <si>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</si>
  <si>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</si>
  <si>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</si>
  <si>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</si>
  <si>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</si>
  <si>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</si>
  <si>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</si>
  <si>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</si>
  <si>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</si>
  <si>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</si>
  <si>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</si>
  <si>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</si>
  <si>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</si>
  <si>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</si>
  <si>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</si>
  <si>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</si>
  <si>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</si>
  <si>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</si>
  <si>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</si>
  <si>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</si>
  <si>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</si>
  <si>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</si>
  <si>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</si>
  <si>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</si>
  <si>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</si>
  <si>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</si>
  <si>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</si>
  <si>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</si>
  <si>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</si>
  <si>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</si>
  <si>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</si>
  <si>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</si>
  <si>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</si>
  <si>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</si>
  <si>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</si>
  <si>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</si>
  <si>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</si>
  <si>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</si>
  <si>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</si>
  <si>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</si>
  <si>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</si>
  <si>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</si>
  <si>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</si>
  <si>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</si>
  <si>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</si>
  <si>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</si>
  <si>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</si>
  <si>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</si>
  <si>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</si>
  <si>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</si>
  <si>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</si>
  <si>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</si>
  <si>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</si>
  <si>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</si>
  <si>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</si>
  <si>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</si>
  <si>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</si>
  <si>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</si>
  <si>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</si>
  <si>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</si>
  <si>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</si>
  <si>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</si>
  <si>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</si>
  <si>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</si>
  <si>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</si>
  <si>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</si>
  <si>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</si>
  <si>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</si>
  <si>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</si>
  <si>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</si>
  <si>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</si>
  <si>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</si>
  <si>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</si>
  <si>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</si>
  <si>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</si>
  <si>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</si>
  <si>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</si>
  <si>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</si>
  <si>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</si>
  <si>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</si>
  <si>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</si>
  <si>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</si>
  <si>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</si>
  <si>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</si>
  <si>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</si>
  <si>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</si>
  <si>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</si>
  <si>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</si>
  <si>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</si>
  <si>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</si>
  <si>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</si>
  <si>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</si>
  <si>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</si>
  <si>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</si>
  <si>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</si>
  <si>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</si>
  <si>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</si>
  <si>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</si>
  <si>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</si>
  <si>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</si>
  <si>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</si>
  <si>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</si>
  <si>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</si>
  <si>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</si>
  <si>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</si>
  <si>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</si>
  <si>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</si>
  <si>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</si>
  <si>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</si>
  <si>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</si>
  <si>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</si>
  <si>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</si>
  <si>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</si>
  <si>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</si>
  <si>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</si>
  <si>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</si>
  <si>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</si>
  <si>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</si>
  <si>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</si>
  <si>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</si>
  <si>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</si>
  <si>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</si>
  <si>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</si>
  <si>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</si>
  <si>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</si>
  <si>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</si>
  <si>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</si>
  <si>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</si>
  <si>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</si>
  <si>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</si>
  <si>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</si>
  <si>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</si>
  <si>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</si>
  <si>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</si>
  <si>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</si>
  <si>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</si>
  <si>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</si>
  <si>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</si>
  <si>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</si>
  <si>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</si>
  <si>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</si>
  <si>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</si>
  <si>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</si>
  <si>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</si>
  <si>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</si>
  <si>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</si>
  <si>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</si>
  <si>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</si>
  <si>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</si>
  <si>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</si>
  <si>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</si>
  <si>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</si>
  <si>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</si>
  <si>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</si>
  <si>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</si>
  <si>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</si>
  <si>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</si>
  <si>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</si>
  <si>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</si>
  <si>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</si>
  <si>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</si>
  <si>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</si>
  <si>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</si>
  <si>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</si>
  <si>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</si>
  <si>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</si>
  <si>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</si>
  <si>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</si>
  <si>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</si>
  <si>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</si>
  <si>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</si>
  <si>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</si>
  <si>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</si>
  <si>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</si>
  <si>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</si>
  <si>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</si>
  <si>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</si>
  <si>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</si>
  <si>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</si>
  <si>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</si>
  <si>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</si>
  <si>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</si>
  <si>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</si>
  <si>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</si>
  <si>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</si>
  <si>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</si>
  <si>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</si>
  <si>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</si>
  <si>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</si>
  <si>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</si>
  <si>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</si>
  <si>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</si>
  <si>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</si>
  <si>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</si>
  <si>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</si>
  <si>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</si>
  <si>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</si>
  <si>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</si>
  <si>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</si>
  <si>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</si>
  <si>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</si>
  <si>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</si>
  <si>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</si>
  <si>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</si>
  <si>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</si>
  <si>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</si>
  <si>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</si>
  <si>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</si>
  <si>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</si>
  <si>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</si>
  <si>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</si>
  <si>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</si>
  <si>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</si>
  <si>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</si>
  <si>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</si>
  <si>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</si>
  <si>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</si>
  <si>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</si>
  <si>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</si>
  <si>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</si>
  <si>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</si>
  <si>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</si>
  <si>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</si>
  <si>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</si>
  <si>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</si>
  <si>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</si>
  <si>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</si>
  <si>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</si>
  <si>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</si>
  <si>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</si>
  <si>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</si>
  <si>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</si>
  <si>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</si>
  <si>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</si>
  <si>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</si>
  <si>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</si>
  <si>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</si>
  <si>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</si>
  <si>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</si>
  <si>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</si>
  <si>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</si>
  <si>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</si>
  <si>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</si>
  <si>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</si>
  <si>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</si>
  <si>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</si>
  <si>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</si>
  <si>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</si>
  <si>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</si>
  <si>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</si>
  <si>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</si>
  <si>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</si>
  <si>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</si>
  <si>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</si>
  <si>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</si>
  <si>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</si>
  <si>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</si>
  <si>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</si>
  <si>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</si>
  <si>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</si>
  <si>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</si>
  <si>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</si>
  <si>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</si>
  <si>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</si>
  <si>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</si>
  <si>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</si>
  <si>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</si>
  <si>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</si>
  <si>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</si>
  <si>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</si>
  <si>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</si>
  <si>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</si>
  <si>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</si>
  <si>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</si>
  <si>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</si>
  <si>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</si>
  <si>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</si>
  <si>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</si>
  <si>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</si>
  <si>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</si>
  <si>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</si>
  <si>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</si>
  <si>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</si>
  <si>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</si>
  <si>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</si>
  <si>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</si>
  <si>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</si>
  <si>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</si>
  <si>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</si>
  <si>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</si>
  <si>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</si>
  <si>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</si>
  <si>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</si>
  <si>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</si>
  <si>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</si>
  <si>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</si>
  <si>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</si>
  <si>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</si>
  <si>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</si>
  <si>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</si>
  <si>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</si>
  <si>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</si>
  <si>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</si>
  <si>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</si>
  <si>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</si>
  <si>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</si>
  <si>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</si>
  <si>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</si>
  <si>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</si>
  <si>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</si>
  <si>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</si>
  <si>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</si>
  <si>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</si>
  <si>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</si>
  <si>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</si>
  <si>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</si>
  <si>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</si>
  <si>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</si>
  <si>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</si>
  <si>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</si>
  <si>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</si>
  <si>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</si>
  <si>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</si>
  <si>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</si>
  <si>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</si>
  <si>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</si>
  <si>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</si>
  <si>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</si>
  <si>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</si>
  <si>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</si>
  <si>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</si>
  <si>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</si>
  <si>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</si>
  <si>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</si>
  <si>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</si>
  <si>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</si>
  <si>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</si>
  <si>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</si>
  <si>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</si>
  <si>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</si>
  <si>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</si>
  <si>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</si>
  <si>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</si>
  <si>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</si>
  <si>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</si>
  <si>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</si>
  <si>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</si>
  <si>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</si>
  <si>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</si>
  <si>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</si>
  <si>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</si>
  <si>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</si>
  <si>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</si>
  <si>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</si>
  <si>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</si>
  <si>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</si>
  <si>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</si>
  <si>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</si>
  <si>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</si>
  <si>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</si>
  <si>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</si>
  <si>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</si>
  <si>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</si>
  <si>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</si>
  <si>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</si>
  <si>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</si>
  <si>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</si>
  <si>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</si>
  <si>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</si>
  <si>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</si>
  <si>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</si>
  <si>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</si>
  <si>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</si>
  <si>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</si>
  <si>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</si>
  <si>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</si>
  <si>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</si>
  <si>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</si>
  <si>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</si>
  <si>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</si>
  <si>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</si>
  <si>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</si>
  <si>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</si>
  <si>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</si>
  <si>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</si>
  <si>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</si>
  <si>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</si>
  <si>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</si>
  <si>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</si>
  <si>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</si>
  <si>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</si>
  <si>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</si>
  <si>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</si>
  <si>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</si>
  <si>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</si>
  <si>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</si>
  <si>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</si>
  <si>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</si>
  <si>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</si>
  <si>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</si>
  <si>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</si>
  <si>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</si>
  <si>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</si>
  <si>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</si>
  <si>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</si>
  <si>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</si>
  <si>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</si>
  <si>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</si>
  <si>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</si>
  <si>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</si>
  <si>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</si>
  <si>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</si>
  <si>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</si>
  <si>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</si>
  <si>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</si>
  <si>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</si>
  <si>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</si>
  <si>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</si>
  <si>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</si>
  <si>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</si>
  <si>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</si>
  <si>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</si>
  <si>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</si>
  <si>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</si>
  <si>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</si>
  <si>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</si>
  <si>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</si>
  <si>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</si>
  <si>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</si>
  <si>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</si>
  <si>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</si>
  <si>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</si>
  <si>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</si>
  <si>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</si>
  <si>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</si>
  <si>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</si>
  <si>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</si>
  <si>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</si>
  <si>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</si>
  <si>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</si>
  <si>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</si>
  <si>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</si>
  <si>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</si>
  <si>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</si>
  <si>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</si>
  <si>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</si>
  <si>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</si>
  <si>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</si>
  <si>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</si>
  <si>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</si>
  <si>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</si>
  <si>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</si>
  <si>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</si>
  <si>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</si>
  <si>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</si>
  <si>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</si>
  <si>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</si>
  <si>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</si>
  <si>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</si>
  <si>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</si>
  <si>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</si>
  <si>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</si>
  <si>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</si>
  <si>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</si>
  <si>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</si>
  <si>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</si>
  <si>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</si>
  <si>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</si>
  <si>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</si>
  <si>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</si>
  <si>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</si>
  <si>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</si>
  <si>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</si>
  <si>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</si>
  <si>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</si>
  <si>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</si>
  <si>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</si>
  <si>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</si>
  <si>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</si>
  <si>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</si>
  <si>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</si>
  <si>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</si>
  <si>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</si>
  <si>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</si>
  <si>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</si>
  <si>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</si>
  <si>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</si>
  <si>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</si>
  <si>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</si>
  <si>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</si>
  <si>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</si>
  <si>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</si>
  <si>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</si>
  <si>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</si>
  <si>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</si>
  <si>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</si>
  <si>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</si>
  <si>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</si>
  <si>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</si>
  <si>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</si>
  <si>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</si>
  <si>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</si>
  <si>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</si>
  <si>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</si>
  <si>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</si>
  <si>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</si>
  <si>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</si>
  <si>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</si>
  <si>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</si>
  <si>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</si>
  <si>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</si>
  <si>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</si>
  <si>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</si>
  <si>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</si>
  <si>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</si>
  <si>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</si>
  <si>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</si>
  <si>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</si>
  <si>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</si>
  <si>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</si>
  <si>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</si>
  <si>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</si>
  <si>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</si>
  <si>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</si>
  <si>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</si>
  <si>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</si>
  <si>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</si>
  <si>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</si>
  <si>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</si>
  <si>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</si>
  <si>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</si>
  <si>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</si>
  <si>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</si>
  <si>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</si>
  <si>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</si>
  <si>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</si>
  <si>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</si>
  <si>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</si>
  <si>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</si>
  <si>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</si>
  <si>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</si>
  <si>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</si>
  <si>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</si>
  <si>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</si>
  <si>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</si>
  <si>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</si>
  <si>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</si>
  <si>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</si>
  <si>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</si>
  <si>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</si>
  <si>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</si>
  <si>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</si>
  <si>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</si>
  <si>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</si>
  <si>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</si>
  <si>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</si>
  <si>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</si>
  <si>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</si>
  <si>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</si>
  <si>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</si>
  <si>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</si>
  <si>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</si>
  <si>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</si>
  <si>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</si>
  <si>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</si>
  <si>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</si>
  <si>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</si>
  <si>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</si>
  <si>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</si>
  <si>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</si>
  <si>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</si>
  <si>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</si>
  <si>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</si>
  <si>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</si>
  <si>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</si>
  <si>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</si>
  <si>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</si>
  <si>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</si>
  <si>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</si>
  <si>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</si>
  <si>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</si>
  <si>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</si>
  <si>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</si>
  <si>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</si>
  <si>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</si>
  <si>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</si>
  <si>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</si>
  <si>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</si>
  <si>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</si>
  <si>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</si>
  <si>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</si>
  <si>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</si>
  <si>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</si>
  <si>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</si>
  <si>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</si>
  <si>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</si>
  <si>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</si>
  <si>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</si>
  <si>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</si>
  <si>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</si>
  <si>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</si>
  <si>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</si>
  <si>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</si>
  <si>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</si>
  <si>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</si>
  <si>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</si>
  <si>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</si>
  <si>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</si>
  <si>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</si>
  <si>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</si>
  <si>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</si>
  <si>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</si>
  <si>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</si>
  <si>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</si>
  <si>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</si>
  <si>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</si>
  <si>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</si>
  <si>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</si>
  <si>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</si>
  <si>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</si>
  <si>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</si>
  <si>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</si>
  <si>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</si>
  <si>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</si>
  <si>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</si>
  <si>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</si>
  <si>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</si>
  <si>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</si>
  <si>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</si>
  <si>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</si>
  <si>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</si>
  <si>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</si>
  <si>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</si>
  <si>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</si>
  <si>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</si>
  <si>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</si>
  <si>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</si>
  <si>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</si>
  <si>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</si>
  <si>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</si>
  <si>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</si>
  <si>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</si>
  <si>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</si>
  <si>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</si>
  <si>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</si>
  <si>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</si>
  <si>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</si>
  <si>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</si>
  <si>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</si>
  <si>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</si>
  <si>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</si>
  <si>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</si>
  <si>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</si>
  <si>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</si>
  <si>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</si>
  <si>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</si>
  <si>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</si>
  <si>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</si>
  <si>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</si>
  <si>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</si>
  <si>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</si>
  <si>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</si>
  <si>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</si>
  <si>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</si>
  <si>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</si>
  <si>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</si>
  <si>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</si>
  <si>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</si>
  <si>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</si>
  <si>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</si>
  <si>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</si>
  <si>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</si>
  <si>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</si>
  <si>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</si>
  <si>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</si>
  <si>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</si>
  <si>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</si>
  <si>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</si>
  <si>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</si>
  <si>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</si>
  <si>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</si>
  <si>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</si>
  <si>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</si>
  <si>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</si>
  <si>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</si>
  <si>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</si>
  <si>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</si>
  <si>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</si>
  <si>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</si>
  <si>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</si>
  <si>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</si>
  <si>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</si>
  <si>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</si>
  <si>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</si>
  <si>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</si>
  <si>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</si>
  <si>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</si>
  <si>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</si>
  <si>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</si>
  <si>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</si>
  <si>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</si>
  <si>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</si>
  <si>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</si>
  <si>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</si>
  <si>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</si>
  <si>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</si>
  <si>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</si>
  <si>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</si>
  <si>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</si>
  <si>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</si>
  <si>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</si>
  <si>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</si>
  <si>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</si>
  <si>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</si>
  <si>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</si>
  <si>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</si>
  <si>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</si>
  <si>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</si>
  <si>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</si>
  <si>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</si>
  <si>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</si>
  <si>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</si>
  <si>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</si>
  <si>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</si>
  <si>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</si>
  <si>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</si>
  <si>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</si>
  <si>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</si>
  <si>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</si>
  <si>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</si>
  <si>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</si>
  <si>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</si>
  <si>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</si>
  <si>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</si>
  <si>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</si>
  <si>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</si>
  <si>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</si>
  <si>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</si>
  <si>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</si>
  <si>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</si>
  <si>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</si>
  <si>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</si>
  <si>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</si>
  <si>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</si>
  <si>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</si>
  <si>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</si>
  <si>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</si>
  <si>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</si>
  <si>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</si>
  <si>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</si>
  <si>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</si>
  <si>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</si>
  <si>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</si>
  <si>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</si>
  <si>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</si>
  <si>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</si>
  <si>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</si>
  <si>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</si>
  <si>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</si>
  <si>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</si>
  <si>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</si>
  <si>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</si>
  <si>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</si>
  <si>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</si>
  <si>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</si>
  <si>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</si>
  <si>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</si>
  <si>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</si>
  <si>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</si>
  <si>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</si>
  <si>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</si>
  <si>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</si>
  <si>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</si>
  <si>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</si>
  <si>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</si>
  <si>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</si>
  <si>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</si>
  <si>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</si>
  <si>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</si>
  <si>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</si>
  <si>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</si>
  <si>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</si>
  <si>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</si>
  <si>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</si>
  <si>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</si>
  <si>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</si>
  <si>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</si>
  <si>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</si>
  <si>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</si>
  <si>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</si>
  <si>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</si>
  <si>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</si>
  <si>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</si>
  <si>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</si>
  <si>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</si>
  <si>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</si>
  <si>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</si>
  <si>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</si>
  <si>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</si>
  <si>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</si>
  <si>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</si>
  <si>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</si>
  <si>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</si>
  <si>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</si>
  <si>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</si>
  <si>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</si>
  <si>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</si>
  <si>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</si>
  <si>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</si>
  <si>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</si>
  <si>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</si>
  <si>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</si>
  <si>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</si>
  <si>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</si>
  <si>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</si>
  <si>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</si>
  <si>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</si>
  <si>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</si>
  <si>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</si>
  <si>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</si>
  <si>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</si>
  <si>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</si>
  <si>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</si>
  <si>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</si>
  <si>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</si>
  <si>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</si>
  <si>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</si>
  <si>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</si>
  <si>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</si>
  <si>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</si>
  <si>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</si>
  <si>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</si>
  <si>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</si>
  <si>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</si>
  <si>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</si>
  <si>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</si>
  <si>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</si>
  <si>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</si>
  <si>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</si>
  <si>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</si>
  <si>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</si>
  <si>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</si>
  <si>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</si>
  <si>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</si>
  <si>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</si>
  <si>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</si>
  <si>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</si>
  <si>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</si>
  <si>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</si>
  <si>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</si>
  <si>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</si>
  <si>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</si>
  <si>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</si>
  <si>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</si>
  <si>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</si>
  <si>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</si>
  <si>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</si>
  <si>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</si>
  <si>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</si>
  <si>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</si>
  <si>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</si>
  <si>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</si>
  <si>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</si>
  <si>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</si>
  <si>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</si>
  <si>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</si>
  <si>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</si>
  <si>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</si>
  <si>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</si>
  <si>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</si>
  <si>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</si>
  <si>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</si>
  <si>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</si>
  <si>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</si>
  <si>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</si>
  <si>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</si>
  <si>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</si>
  <si>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</si>
  <si>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</si>
  <si>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</si>
  <si>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</si>
  <si>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</si>
  <si>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</si>
  <si>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</si>
  <si>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</si>
  <si>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</si>
  <si>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</si>
  <si>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</si>
  <si>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</si>
  <si>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</si>
  <si>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</si>
  <si>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</si>
  <si>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</si>
  <si>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</si>
  <si>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</si>
  <si>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</si>
  <si>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</si>
  <si>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</si>
  <si>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</si>
  <si>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</si>
  <si>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</si>
  <si>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</si>
  <si>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</si>
  <si>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</si>
  <si>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</si>
  <si>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</si>
  <si>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</si>
  <si>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</si>
  <si>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</si>
  <si>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</si>
  <si>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</si>
  <si>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</si>
  <si>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</si>
  <si>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</si>
  <si>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</si>
  <si>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</si>
  <si>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</si>
  <si>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</si>
  <si>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</si>
  <si>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</si>
  <si>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</si>
  <si>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</si>
  <si>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</si>
  <si>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</si>
  <si>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</si>
  <si>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</si>
  <si>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</si>
  <si>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</si>
  <si>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</si>
  <si>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</si>
  <si>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</si>
  <si>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</si>
  <si>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</si>
  <si>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</si>
  <si>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</si>
  <si>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</si>
  <si>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</si>
  <si>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</si>
  <si>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</si>
  <si>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</si>
  <si>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</si>
  <si>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</si>
  <si>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</si>
  <si>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</si>
  <si>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</si>
  <si>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</si>
  <si>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</si>
  <si>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</si>
  <si>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</si>
  <si>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</si>
  <si>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</si>
  <si>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</si>
  <si>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</si>
  <si>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</si>
  <si>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</si>
  <si>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</si>
  <si>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</si>
  <si>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</si>
  <si>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</si>
  <si>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</si>
  <si>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</si>
  <si>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</si>
  <si>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</si>
  <si>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</si>
  <si>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</si>
  <si>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</si>
  <si>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</si>
  <si>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</si>
  <si>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</si>
  <si>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</si>
  <si>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</si>
  <si>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</si>
  <si>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</si>
  <si>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</si>
  <si>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</si>
  <si>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</si>
  <si>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</si>
  <si>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</si>
  <si>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</si>
  <si>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</si>
  <si>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</si>
  <si>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</si>
  <si>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</si>
  <si>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</si>
  <si>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</si>
  <si>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</si>
  <si>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</si>
  <si>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</si>
  <si>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</si>
  <si>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</si>
  <si>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</si>
  <si>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</si>
  <si>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</si>
  <si>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</si>
  <si>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</si>
  <si>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</si>
  <si>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</si>
  <si>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</si>
  <si>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</si>
  <si>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</si>
  <si>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</si>
  <si>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</si>
  <si>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</si>
  <si>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</si>
  <si>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</si>
  <si>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</si>
  <si>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</si>
  <si>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</si>
  <si>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</si>
  <si>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</si>
  <si>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</si>
  <si>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</si>
  <si>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</si>
  <si>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</si>
  <si>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</si>
  <si>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</si>
  <si>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</si>
  <si>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</si>
  <si>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</si>
  <si>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</si>
  <si>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</si>
  <si>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</si>
  <si>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</si>
  <si>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</si>
  <si>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</si>
  <si>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</si>
  <si>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</si>
  <si>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</si>
  <si>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</si>
  <si>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</si>
  <si>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</si>
  <si>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</si>
  <si>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</si>
  <si>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</si>
  <si>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</si>
  <si>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</si>
  <si>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</si>
  <si>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</si>
  <si>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</si>
  <si>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</si>
  <si>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</si>
  <si>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</si>
  <si>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</si>
  <si>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</si>
  <si>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</si>
  <si>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</si>
  <si>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</si>
  <si>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</si>
  <si>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</si>
  <si>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</si>
  <si>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</si>
  <si>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</si>
  <si>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</si>
  <si>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</si>
  <si>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</si>
  <si>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</si>
  <si>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</si>
  <si>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</si>
  <si>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</si>
  <si>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</si>
  <si>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</si>
  <si>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</si>
  <si>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</si>
  <si>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</si>
  <si>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</si>
  <si>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</si>
  <si>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</si>
  <si>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</si>
  <si>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</si>
  <si>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</si>
  <si>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</si>
  <si>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</si>
  <si>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</si>
  <si>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</si>
  <si>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</si>
  <si>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</si>
  <si>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</si>
  <si>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</si>
  <si>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</si>
  <si>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</si>
  <si>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</si>
  <si>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</si>
  <si>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</si>
  <si>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</si>
  <si>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</si>
  <si>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</si>
  <si>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</si>
  <si>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</si>
  <si>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</si>
  <si>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</si>
  <si>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</si>
  <si>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</si>
  <si>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</si>
  <si>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</si>
  <si>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</si>
  <si>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</si>
  <si>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</si>
  <si>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</si>
  <si>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</si>
  <si>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</si>
  <si>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</si>
  <si>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</si>
  <si>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</si>
  <si>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</si>
  <si>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</si>
  <si>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</si>
  <si>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</si>
  <si>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</si>
  <si>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</si>
  <si>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</si>
  <si>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</si>
  <si>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</si>
  <si>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</si>
  <si>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</si>
  <si>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</si>
  <si>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</si>
  <si>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</si>
  <si>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</si>
  <si>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</si>
  <si>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</si>
  <si>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</si>
  <si>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</si>
  <si>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</si>
  <si>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</si>
  <si>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</si>
  <si>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</si>
  <si>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</si>
  <si>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</si>
  <si>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</si>
  <si>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</si>
  <si>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</si>
  <si>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</si>
  <si>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</si>
  <si>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</si>
  <si>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</si>
  <si>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</si>
  <si>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</si>
  <si>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</si>
  <si>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</si>
  <si>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</si>
  <si>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</si>
  <si>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</si>
  <si>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</si>
  <si>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</si>
  <si>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</si>
  <si>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</si>
  <si>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</si>
  <si>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</si>
  <si>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</si>
  <si>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</si>
  <si>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</si>
  <si>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</si>
  <si>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</si>
  <si>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</si>
  <si>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</si>
  <si>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</si>
  <si>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</si>
  <si>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</si>
  <si>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</si>
  <si>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</si>
  <si>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</si>
  <si>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</si>
  <si>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</si>
  <si>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</si>
  <si>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</si>
  <si>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</si>
  <si>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</si>
  <si>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</si>
  <si>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</si>
  <si>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</si>
  <si>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</si>
  <si>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</si>
  <si>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</si>
  <si>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</si>
  <si>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</si>
  <si>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</si>
  <si>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</si>
  <si>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</si>
  <si>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</si>
  <si>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</si>
  <si>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</si>
  <si>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</si>
  <si>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</si>
  <si>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</si>
  <si>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</si>
  <si>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</si>
  <si>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</si>
  <si>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</si>
  <si>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</si>
  <si>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</si>
  <si>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</si>
  <si>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</si>
  <si>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</si>
  <si>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</si>
  <si>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</si>
  <si>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</si>
  <si>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</si>
  <si>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</si>
  <si>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</si>
  <si>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</si>
  <si>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</si>
  <si>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</si>
  <si>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</si>
  <si>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</si>
  <si>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</si>
  <si>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</si>
  <si>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</si>
  <si>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</si>
  <si>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</si>
  <si>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</si>
  <si>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</si>
  <si>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</si>
  <si>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</si>
  <si>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</si>
  <si>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</si>
  <si>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</si>
  <si>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</si>
  <si>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</si>
  <si>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</si>
  <si>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</si>
  <si>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</si>
  <si>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</si>
  <si>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</si>
  <si>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</si>
  <si>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</si>
  <si>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</si>
  <si>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</si>
  <si>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</si>
  <si>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</si>
  <si>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</si>
  <si>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</si>
  <si>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</si>
  <si>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</si>
  <si>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</si>
  <si>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</si>
  <si>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</si>
  <si>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</si>
  <si>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</si>
  <si>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</si>
  <si>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</si>
  <si>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</si>
  <si>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</si>
  <si>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</si>
  <si>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</si>
  <si>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</si>
  <si>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</si>
  <si>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</si>
  <si>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</si>
  <si>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</si>
  <si>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</si>
  <si>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</si>
  <si>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</si>
  <si>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</si>
  <si>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</si>
  <si>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</si>
  <si>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</si>
  <si>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</si>
  <si>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</si>
  <si>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</si>
  <si>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</si>
  <si>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</si>
  <si>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</si>
  <si>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</si>
  <si>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</si>
  <si>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</si>
  <si>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</si>
  <si>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</si>
  <si>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</si>
  <si>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</si>
  <si>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</si>
  <si>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</si>
  <si>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</si>
  <si>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</si>
  <si>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</si>
  <si>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</si>
  <si>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</si>
  <si>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</si>
  <si>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</si>
  <si>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</si>
  <si>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</si>
  <si>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</si>
  <si>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</si>
  <si>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</si>
  <si>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</si>
  <si>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</si>
  <si>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</si>
  <si>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</si>
  <si>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</si>
  <si>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</si>
  <si>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</si>
  <si>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</si>
  <si>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</si>
  <si>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</si>
  <si>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</si>
  <si>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</si>
  <si>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</si>
  <si>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</si>
  <si>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</si>
  <si>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</si>
  <si>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</si>
  <si>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</si>
  <si>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</si>
  <si>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</si>
  <si>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</si>
  <si>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</si>
  <si>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</si>
  <si>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</si>
  <si>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</si>
  <si>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</si>
  <si>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</si>
  <si>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</si>
  <si>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</si>
  <si>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</si>
  <si>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</si>
  <si>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</si>
  <si>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</si>
  <si>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</si>
  <si>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</si>
  <si>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</si>
  <si>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</si>
  <si>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</si>
  <si>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</si>
  <si>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</si>
  <si>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</si>
  <si>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</si>
  <si>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</si>
  <si>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</si>
  <si>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</si>
  <si>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</si>
  <si>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</si>
  <si>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</si>
  <si>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</si>
  <si>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</si>
  <si>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</si>
  <si>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</si>
  <si>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</si>
  <si>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</si>
  <si>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</si>
  <si>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</si>
  <si>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</si>
  <si>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</si>
  <si>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</si>
  <si>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</si>
  <si>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</si>
  <si>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</si>
  <si>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</si>
  <si>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</si>
  <si>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</si>
  <si>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</si>
  <si>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</si>
  <si>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</si>
  <si>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</si>
  <si>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</si>
  <si>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</si>
  <si>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</si>
  <si>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</si>
  <si>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</si>
  <si>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</si>
  <si>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</si>
  <si>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</si>
  <si>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</si>
  <si>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</si>
  <si>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</si>
  <si>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</si>
  <si>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</si>
  <si>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</si>
  <si>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</si>
  <si>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</si>
  <si>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</si>
  <si>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</si>
  <si>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</si>
  <si>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</si>
  <si>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</si>
  <si>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</si>
  <si>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</si>
  <si>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</si>
  <si>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</si>
  <si>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</si>
  <si>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</si>
  <si>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</si>
  <si>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</si>
  <si>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</si>
  <si>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</si>
  <si>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</si>
  <si>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</si>
  <si>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</si>
  <si>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</si>
  <si>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</si>
  <si>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</si>
  <si>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</si>
  <si>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</si>
  <si>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</si>
  <si>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</si>
  <si>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</si>
  <si>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</si>
  <si>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</si>
  <si>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</si>
  <si>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</si>
  <si>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</si>
  <si>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</si>
  <si>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</si>
  <si>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</si>
  <si>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</si>
  <si>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</si>
  <si>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</si>
  <si>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</si>
  <si>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</si>
  <si>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</si>
  <si>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</si>
  <si>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</si>
  <si>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</si>
  <si>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</si>
  <si>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</si>
  <si>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</si>
  <si>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</si>
  <si>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</si>
  <si>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</si>
  <si>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</si>
  <si>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</si>
  <si>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</si>
  <si>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</si>
  <si>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</si>
  <si>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</si>
  <si>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</si>
  <si>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</si>
  <si>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</si>
  <si>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</si>
  <si>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</si>
  <si>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</si>
  <si>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</si>
  <si>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</si>
  <si>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</si>
  <si>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</si>
  <si>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</si>
  <si>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</si>
  <si>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</si>
  <si>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</si>
  <si>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</si>
  <si>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</si>
  <si>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</si>
  <si>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</si>
  <si>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</si>
  <si>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</si>
  <si>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</si>
  <si>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</si>
  <si>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</si>
  <si>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</si>
  <si>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</si>
  <si>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</si>
  <si>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</si>
  <si>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</si>
  <si>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</si>
  <si>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</si>
  <si>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</si>
  <si>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</si>
  <si>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</si>
  <si>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</si>
  <si>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</si>
  <si>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</si>
  <si>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</si>
  <si>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</si>
  <si>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</si>
  <si>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</si>
  <si>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</si>
  <si>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</si>
  <si>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</si>
  <si>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</si>
  <si>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</si>
  <si>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</si>
  <si>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</si>
  <si>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</si>
  <si>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</si>
  <si>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</si>
  <si>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</si>
  <si>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</si>
  <si>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</si>
  <si>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</si>
  <si>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</si>
  <si>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</si>
  <si>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</si>
  <si>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</si>
  <si>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</si>
  <si>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</si>
  <si>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</si>
  <si>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</si>
  <si>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</si>
  <si>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</si>
  <si>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</si>
  <si>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</si>
  <si>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</si>
  <si>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</si>
  <si>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</si>
  <si>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</si>
  <si>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</si>
  <si>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</si>
  <si>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</si>
  <si>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</si>
  <si>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</si>
  <si>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</si>
  <si>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</si>
  <si>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</si>
  <si>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</si>
  <si>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</si>
  <si>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</si>
  <si>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</si>
  <si>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</si>
  <si>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</si>
  <si>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</si>
  <si>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</si>
  <si>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</si>
  <si>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</si>
  <si>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</si>
  <si>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</si>
  <si>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</si>
  <si>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</si>
  <si>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</si>
  <si>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</si>
  <si>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</si>
  <si>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</si>
  <si>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</si>
  <si>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</si>
  <si>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</si>
  <si>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</si>
  <si>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</si>
  <si>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</si>
  <si>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</si>
  <si>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</si>
  <si>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</si>
  <si>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</si>
  <si>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</si>
  <si>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</si>
  <si>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</si>
  <si>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</si>
  <si>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</si>
  <si>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</si>
  <si>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</si>
  <si>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</si>
  <si>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</si>
  <si>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</si>
  <si>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</si>
  <si>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</si>
  <si>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</si>
  <si>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</si>
  <si>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</si>
  <si>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</si>
  <si>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</si>
  <si>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</si>
  <si>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</si>
  <si>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</si>
  <si>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</si>
  <si>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</si>
  <si>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</si>
  <si>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</si>
  <si>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</si>
  <si>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</si>
  <si>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</si>
  <si>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</si>
  <si>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</si>
  <si>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</si>
  <si>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</si>
  <si>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</si>
  <si>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</si>
  <si>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</si>
  <si>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</si>
  <si>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</si>
  <si>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</si>
  <si>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</si>
  <si>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</si>
  <si>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</si>
  <si>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</si>
  <si>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</si>
  <si>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</si>
  <si>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</si>
  <si>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</si>
  <si>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</si>
  <si>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</si>
  <si>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</si>
  <si>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</si>
  <si>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</si>
  <si>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</si>
  <si>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</si>
  <si>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</si>
  <si>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</si>
  <si>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</si>
  <si>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</si>
  <si>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</si>
  <si>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</si>
  <si>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</si>
  <si>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</si>
  <si>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</si>
  <si>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</si>
  <si>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</si>
  <si>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</si>
  <si>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</si>
  <si>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</si>
  <si>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</si>
  <si>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</si>
  <si>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</si>
  <si>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</si>
  <si>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</si>
  <si>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</si>
  <si>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</si>
  <si>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</si>
  <si>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</si>
  <si>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</si>
  <si>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</si>
  <si>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</si>
  <si>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</si>
  <si>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</si>
  <si>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</si>
  <si>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</si>
  <si>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</si>
  <si>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</si>
  <si>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</si>
  <si>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</si>
  <si>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</si>
  <si>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</si>
  <si>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</si>
  <si>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</si>
  <si>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</si>
  <si>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</si>
  <si>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</si>
  <si>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</si>
  <si>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</si>
  <si>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</si>
  <si>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</si>
  <si>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</si>
  <si>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</si>
  <si>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</si>
  <si>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</si>
  <si>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</si>
  <si>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</si>
  <si>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</si>
  <si>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</si>
  <si>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</si>
  <si>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</si>
  <si>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</si>
  <si>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</si>
  <si>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</si>
  <si>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</si>
  <si>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</si>
  <si>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</si>
  <si>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</si>
  <si>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</si>
  <si>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</si>
  <si>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</si>
  <si>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</si>
  <si>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</si>
  <si>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</si>
  <si>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</si>
  <si>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</si>
  <si>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</si>
  <si>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</si>
  <si>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</si>
  <si>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</si>
  <si>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</si>
  <si>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</si>
  <si>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</si>
  <si>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</si>
  <si>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</si>
  <si>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</si>
  <si>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</si>
  <si>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</si>
  <si>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</si>
  <si>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</si>
  <si>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</si>
  <si>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</si>
  <si>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</si>
  <si>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</si>
  <si>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</si>
  <si>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</si>
  <si>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</si>
  <si>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</si>
  <si>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</si>
  <si>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</si>
  <si>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</si>
  <si>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</si>
  <si>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</si>
  <si>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</si>
  <si>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</si>
  <si>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</si>
  <si>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</si>
  <si>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</si>
  <si>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</si>
  <si>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</si>
  <si>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</si>
  <si>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</si>
  <si>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</si>
  <si>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</si>
  <si>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</si>
  <si>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</si>
  <si>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</si>
  <si>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</si>
  <si>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</si>
  <si>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</si>
  <si>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</si>
  <si>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</si>
  <si>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</si>
  <si>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</si>
  <si>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</si>
  <si>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</si>
  <si>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</si>
  <si>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</si>
  <si>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</si>
  <si>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</si>
  <si>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</si>
  <si>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</si>
  <si>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</si>
  <si>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</si>
  <si>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</si>
  <si>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</si>
  <si>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</si>
  <si>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</si>
  <si>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</si>
  <si>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</si>
  <si>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</si>
  <si>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</si>
  <si>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</si>
  <si>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</si>
  <si>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</si>
  <si>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</si>
  <si>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</si>
  <si>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</si>
  <si>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</si>
  <si>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</si>
  <si>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</si>
  <si>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</si>
  <si>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</si>
  <si>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</si>
  <si>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</si>
  <si>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</si>
  <si>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</si>
  <si>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</si>
  <si>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</si>
  <si>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</si>
  <si>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</si>
  <si>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</si>
  <si>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</si>
  <si>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</si>
  <si>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</si>
  <si>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</si>
  <si>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</si>
  <si>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</si>
  <si>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</si>
  <si>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</si>
  <si>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</si>
  <si>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</si>
  <si>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</si>
  <si>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</si>
  <si>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</si>
  <si>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</si>
  <si>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</si>
  <si>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</si>
  <si>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</si>
  <si>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</si>
  <si>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</si>
  <si>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</si>
  <si>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</si>
  <si>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</si>
  <si>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</si>
  <si>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</si>
  <si>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</si>
  <si>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</si>
  <si>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</si>
  <si>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</si>
  <si>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</si>
  <si>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</si>
  <si>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</si>
  <si>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</si>
  <si>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</si>
  <si>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</si>
  <si>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</si>
  <si>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</si>
  <si>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</si>
  <si>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</si>
  <si>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</si>
  <si>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</si>
  <si>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</si>
  <si>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</si>
  <si>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</si>
  <si>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</si>
  <si>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</si>
  <si>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</si>
  <si>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</si>
  <si>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</si>
  <si>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</si>
  <si>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</si>
  <si>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</si>
  <si>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</si>
  <si>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</si>
  <si>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</si>
  <si>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</si>
  <si>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</si>
  <si>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</si>
  <si>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</si>
  <si>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</si>
  <si>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</si>
  <si>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</si>
  <si>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</si>
  <si>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</si>
  <si>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</si>
  <si>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</si>
  <si>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</si>
  <si>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</si>
  <si>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</si>
  <si>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</si>
  <si>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</si>
  <si>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</si>
  <si>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</si>
  <si>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</si>
  <si>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</si>
  <si>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</si>
  <si>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</si>
  <si>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</si>
  <si>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</si>
  <si>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</si>
  <si>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</si>
  <si>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</si>
  <si>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</si>
  <si>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</si>
  <si>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</si>
  <si>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</si>
  <si>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</si>
  <si>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</si>
  <si>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</si>
  <si>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</si>
  <si>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</si>
  <si>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</si>
  <si>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</si>
  <si>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</si>
  <si>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</si>
  <si>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</si>
  <si>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</si>
  <si>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</si>
  <si>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</si>
  <si>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</si>
  <si>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</si>
  <si>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</si>
  <si>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</si>
  <si>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</si>
  <si>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</si>
  <si>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</si>
  <si>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</si>
  <si>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</si>
  <si>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</si>
  <si>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</si>
  <si>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</si>
  <si>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</si>
  <si>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</si>
  <si>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</si>
  <si>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</si>
  <si>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</si>
  <si>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</si>
  <si>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</si>
  <si>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</si>
  <si>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</si>
  <si>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</si>
  <si>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</si>
  <si>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</si>
  <si>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</si>
  <si>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</si>
  <si>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</si>
  <si>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</si>
  <si>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</si>
  <si>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</si>
  <si>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</si>
  <si>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</si>
  <si>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</si>
  <si>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</si>
  <si>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</si>
  <si>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</si>
  <si>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</si>
  <si>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</si>
  <si>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</si>
  <si>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</si>
  <si>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</si>
  <si>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</si>
  <si>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</si>
  <si>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</si>
  <si>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</si>
  <si>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</si>
  <si>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</si>
  <si>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</si>
  <si>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</si>
  <si>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</si>
  <si>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</si>
  <si>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</si>
  <si>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</si>
  <si>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</si>
  <si>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</si>
  <si>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</si>
  <si>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</si>
  <si>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</si>
  <si>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</si>
  <si>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</si>
  <si>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</si>
  <si>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</si>
  <si>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</si>
  <si>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</si>
  <si>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</si>
  <si>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</si>
  <si>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</si>
  <si>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</si>
  <si>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</si>
  <si>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</si>
  <si>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</si>
  <si>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</si>
  <si>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</si>
  <si>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</si>
  <si>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</si>
  <si>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</si>
  <si>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</si>
  <si>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</si>
  <si>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</si>
  <si>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</si>
  <si>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</si>
  <si>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</si>
  <si>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</si>
  <si>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</si>
  <si>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</si>
  <si>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</si>
  <si>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</si>
  <si>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</si>
  <si>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</si>
  <si>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</si>
  <si>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</si>
  <si>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</si>
  <si>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</si>
  <si>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</si>
  <si>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</si>
  <si>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</si>
  <si>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</si>
  <si>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</si>
  <si>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</si>
  <si>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</si>
  <si>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</si>
  <si>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</si>
  <si>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</si>
  <si>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</si>
  <si>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</si>
  <si>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</si>
  <si>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</si>
  <si>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</si>
  <si>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</si>
  <si>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</si>
  <si>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</si>
  <si>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</si>
  <si>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</si>
  <si>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</si>
  <si>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</si>
  <si>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</si>
  <si>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</si>
  <si>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</si>
  <si>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</si>
  <si>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</si>
  <si>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</si>
  <si>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</si>
  <si>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</si>
  <si>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</si>
  <si>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</si>
  <si>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</si>
  <si>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</si>
  <si>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</si>
  <si>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</si>
  <si>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</si>
  <si>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</si>
  <si>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</si>
  <si>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</si>
  <si>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</si>
  <si>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</si>
  <si>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</si>
  <si>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</si>
  <si>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</si>
  <si>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</si>
  <si>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</si>
  <si>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</si>
  <si>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</si>
  <si>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</si>
  <si>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</si>
  <si>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</si>
  <si>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</si>
  <si>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</si>
  <si>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</si>
  <si>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</si>
  <si>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</si>
  <si>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</si>
  <si>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</si>
  <si>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</si>
  <si>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</si>
  <si>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</si>
  <si>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</si>
  <si>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</si>
  <si>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</si>
  <si>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</si>
  <si>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</si>
  <si>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</si>
  <si>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</si>
  <si>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</si>
  <si>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</si>
  <si>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</si>
  <si>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</si>
  <si>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</si>
  <si>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</si>
  <si>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</si>
  <si>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</si>
  <si>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</si>
  <si>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</si>
  <si>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</si>
  <si>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</si>
  <si>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</si>
  <si>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</si>
  <si>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</si>
  <si>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</si>
  <si>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</si>
  <si>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</si>
  <si>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</si>
  <si>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</si>
  <si>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</si>
  <si>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</si>
  <si>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</si>
  <si>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</si>
  <si>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</si>
  <si>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</si>
  <si>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</si>
  <si>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</si>
  <si>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</si>
  <si>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</si>
  <si>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</si>
  <si>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</si>
  <si>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</si>
  <si>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</si>
  <si>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</si>
  <si>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</si>
  <si>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</si>
  <si>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</si>
  <si>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</si>
  <si>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</si>
  <si>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</si>
  <si>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</si>
  <si>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</si>
  <si>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</si>
  <si>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</si>
  <si>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</si>
  <si>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</si>
  <si>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</si>
  <si>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</si>
  <si>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</si>
  <si>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</si>
  <si>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</si>
  <si>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</si>
  <si>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</si>
  <si>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</si>
  <si>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</si>
  <si>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</si>
  <si>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</si>
  <si>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</si>
  <si>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</si>
  <si>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</si>
  <si>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</si>
  <si>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</si>
  <si>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</si>
  <si>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</si>
  <si>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</si>
  <si>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</si>
  <si>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</si>
  <si>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</si>
  <si>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</si>
  <si>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</si>
  <si>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</si>
  <si>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</si>
  <si>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</si>
  <si>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</si>
  <si>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</si>
  <si>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</si>
  <si>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</si>
  <si>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</si>
  <si>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</si>
  <si>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</si>
  <si>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</si>
  <si>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</si>
  <si>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</si>
  <si>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</si>
  <si>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</si>
  <si>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</si>
  <si>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</si>
  <si>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</si>
  <si>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</si>
  <si>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</si>
  <si>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</si>
  <si>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</si>
  <si>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</si>
  <si>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</si>
  <si>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</si>
  <si>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</si>
  <si>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</si>
  <si>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</si>
  <si>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</si>
  <si>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</si>
  <si>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</si>
  <si>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</si>
  <si>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</si>
  <si>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</si>
  <si>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</si>
  <si>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</si>
  <si>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</si>
  <si>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</si>
  <si>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</si>
  <si>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</si>
  <si>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</si>
  <si>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</si>
  <si>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</si>
  <si>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</si>
  <si>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</si>
  <si>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</si>
  <si>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</si>
  <si>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</si>
  <si>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</si>
  <si>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</si>
  <si>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</si>
  <si>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</si>
  <si>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</si>
  <si>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</si>
  <si>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</si>
  <si>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</si>
  <si>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</si>
  <si>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</si>
  <si>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</si>
  <si>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</si>
  <si>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</si>
  <si>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</si>
  <si>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</si>
  <si>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</si>
  <si>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</si>
  <si>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</si>
  <si>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</si>
  <si>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</si>
  <si>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</si>
  <si>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</si>
  <si>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</si>
  <si>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</si>
  <si>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</si>
  <si>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</si>
  <si>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</si>
  <si>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</si>
  <si>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</si>
  <si>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</si>
  <si>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</si>
  <si>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</si>
  <si>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</si>
  <si>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</si>
  <si>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</si>
  <si>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</si>
  <si>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</si>
  <si>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</si>
  <si>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</si>
  <si>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</si>
  <si>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</si>
  <si>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</si>
  <si>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</si>
  <si>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</si>
  <si>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</si>
  <si>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</si>
  <si>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</si>
  <si>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</si>
  <si>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</si>
  <si>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</si>
  <si>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</si>
  <si>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</si>
  <si>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</si>
  <si>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</si>
  <si>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</si>
  <si>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</si>
  <si>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</si>
  <si>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</si>
  <si>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</si>
  <si>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</si>
  <si>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</si>
  <si>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</si>
  <si>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</si>
  <si>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</si>
  <si>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</si>
  <si>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</si>
  <si>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</si>
  <si>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</si>
  <si>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</si>
  <si>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</si>
  <si>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</si>
  <si>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</si>
  <si>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</si>
  <si>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</si>
  <si>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</si>
  <si>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</si>
  <si>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</si>
  <si>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</si>
  <si>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</si>
  <si>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</si>
  <si>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</si>
  <si>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</si>
  <si>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</si>
  <si>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</si>
  <si>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</si>
  <si>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</si>
  <si>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</si>
  <si>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</si>
  <si>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</si>
  <si>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</si>
  <si>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</si>
  <si>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</si>
  <si>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</si>
  <si>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</si>
  <si>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</si>
  <si>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</si>
  <si>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</si>
  <si>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</si>
  <si>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</si>
  <si>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</si>
  <si>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</si>
  <si>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</si>
  <si>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</si>
  <si>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</si>
  <si>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</si>
  <si>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</si>
  <si>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</si>
  <si>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</si>
  <si>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</si>
  <si>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</si>
  <si>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</si>
  <si>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</si>
  <si>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</si>
  <si>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</si>
  <si>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</si>
  <si>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</si>
  <si>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</si>
  <si>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</si>
  <si>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</si>
  <si>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</si>
  <si>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</si>
  <si>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</si>
  <si>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</si>
  <si>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</si>
  <si>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</si>
  <si>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</si>
  <si>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</si>
  <si>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</si>
  <si>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</si>
  <si>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</si>
  <si>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</si>
  <si>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</si>
  <si>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</si>
  <si>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</si>
  <si>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</si>
  <si>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</si>
  <si>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</si>
  <si>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</si>
  <si>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</si>
  <si>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</si>
  <si>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</si>
  <si>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</si>
  <si>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</si>
  <si>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</si>
  <si>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</si>
  <si>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</si>
  <si>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</si>
  <si>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</si>
  <si>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</si>
  <si>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</si>
  <si>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</si>
  <si>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</si>
  <si>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</si>
  <si>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</si>
  <si>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</si>
  <si>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</si>
  <si>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</si>
  <si>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</si>
  <si>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</si>
  <si>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</si>
  <si>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</si>
  <si>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</si>
  <si>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</si>
  <si>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</si>
  <si>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</si>
  <si>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</si>
  <si>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</si>
  <si>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</si>
  <si>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</si>
  <si>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</si>
  <si>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</si>
  <si>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</si>
  <si>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</si>
  <si>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</si>
  <si>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</si>
  <si>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</si>
  <si>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</si>
  <si>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</si>
  <si>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</si>
  <si>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</si>
  <si>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</si>
  <si>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</si>
  <si>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</si>
  <si>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</si>
  <si>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</si>
  <si>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</si>
  <si>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</si>
  <si>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</si>
  <si>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</si>
  <si>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</si>
  <si>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</si>
  <si>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</si>
  <si>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</si>
  <si>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</si>
  <si>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</si>
  <si>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</si>
  <si>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</si>
  <si>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</si>
  <si>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</si>
  <si>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</si>
  <si>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</si>
  <si>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</si>
  <si>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</si>
  <si>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</si>
  <si>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</si>
  <si>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</si>
  <si>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</si>
  <si>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</si>
  <si>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</si>
  <si>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</si>
  <si>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</si>
  <si>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</si>
  <si>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</si>
  <si>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</si>
  <si>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</si>
  <si>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</si>
  <si>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</si>
  <si>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</si>
  <si>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</si>
  <si>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</si>
  <si>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</si>
  <si>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</si>
  <si>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</si>
  <si>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</si>
  <si>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</si>
  <si>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</si>
  <si>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</si>
  <si>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</si>
  <si>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</si>
  <si>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</si>
  <si>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</si>
  <si>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</si>
  <si>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</si>
  <si>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</si>
  <si>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</si>
  <si>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</si>
  <si>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</si>
  <si>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</si>
  <si>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</si>
  <si>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</si>
  <si>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</si>
  <si>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</si>
  <si>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</si>
  <si>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</si>
  <si>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</si>
  <si>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</si>
  <si>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</si>
  <si>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</si>
  <si>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</si>
  <si>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</si>
  <si>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</si>
  <si>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</si>
  <si>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</si>
  <si>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</si>
  <si>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</si>
  <si>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</si>
  <si>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</si>
  <si>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</si>
  <si>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</si>
  <si>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</si>
  <si>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</si>
  <si>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</si>
  <si>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</si>
  <si>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</si>
  <si>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</si>
  <si>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</si>
  <si>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</si>
  <si>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</si>
  <si>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</si>
  <si>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</si>
  <si>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</si>
  <si>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</si>
  <si>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</si>
  <si>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</si>
  <si>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</si>
  <si>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</si>
  <si>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</si>
  <si>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</si>
  <si>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</si>
  <si>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</si>
  <si>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</si>
  <si>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</si>
  <si>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</si>
  <si>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</si>
  <si>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</si>
  <si>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</si>
  <si>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</si>
  <si>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</si>
  <si>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</si>
  <si>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</si>
  <si>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</si>
  <si>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</si>
  <si>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</si>
  <si>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</si>
  <si>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</si>
  <si>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</si>
  <si>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</si>
  <si>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</si>
  <si>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</si>
  <si>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</si>
  <si>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</si>
  <si>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</si>
  <si>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</si>
  <si>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</si>
  <si>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</si>
  <si>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</si>
  <si>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</si>
  <si>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</si>
  <si>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</si>
  <si>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</si>
  <si>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</si>
  <si>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</si>
  <si>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</si>
  <si>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</si>
  <si>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</si>
  <si>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</si>
  <si>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</si>
  <si>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</si>
  <si>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</si>
  <si>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</si>
  <si>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</si>
  <si>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</si>
  <si>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</si>
  <si>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</si>
  <si>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</si>
  <si>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</si>
  <si>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</si>
  <si>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</si>
  <si>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</si>
  <si>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</si>
  <si>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</si>
  <si>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</si>
  <si>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</si>
  <si>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</si>
  <si>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</si>
  <si>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</si>
  <si>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</si>
  <si>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</si>
  <si>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</si>
  <si>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</si>
  <si>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</si>
  <si>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</si>
  <si>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</si>
  <si>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</si>
  <si>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</si>
  <si>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</si>
  <si>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</si>
  <si>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</si>
  <si>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</si>
  <si>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</si>
  <si>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</si>
  <si>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</si>
  <si>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</si>
  <si>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</si>
  <si>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</si>
  <si>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</si>
  <si>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</si>
  <si>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</si>
  <si>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</si>
  <si>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</si>
  <si>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</si>
  <si>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</si>
  <si>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</si>
  <si>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</si>
  <si>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</si>
  <si>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</si>
  <si>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</si>
  <si>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</si>
  <si>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</si>
  <si>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</si>
  <si>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</si>
  <si>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</si>
  <si>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</si>
  <si>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</si>
  <si>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</si>
  <si>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</si>
  <si>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</si>
  <si>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</si>
  <si>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</si>
  <si>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</si>
  <si>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</si>
  <si>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</si>
  <si>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</si>
  <si>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</si>
  <si>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</si>
  <si>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</si>
  <si>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</si>
  <si>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</si>
  <si>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</si>
  <si>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</si>
  <si>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</si>
  <si>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</si>
  <si>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</si>
  <si>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</si>
  <si>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</si>
  <si>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</si>
  <si>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</si>
  <si>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</si>
  <si>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</si>
  <si>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</si>
  <si>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</si>
  <si>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</si>
  <si>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</si>
  <si>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</si>
  <si>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</si>
  <si>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</si>
  <si>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</si>
  <si>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</si>
  <si>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</si>
  <si>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</si>
  <si>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</si>
  <si>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</si>
  <si>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</si>
  <si>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</si>
  <si>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</si>
  <si>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</si>
  <si>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</si>
  <si>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</si>
  <si>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</si>
  <si>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</si>
  <si>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</si>
  <si>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</si>
  <si>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</si>
  <si>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</si>
  <si>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</si>
  <si>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</si>
  <si>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</si>
  <si>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</si>
  <si>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</si>
  <si>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</si>
  <si>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</si>
  <si>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</si>
  <si>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</si>
  <si>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</si>
  <si>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</si>
  <si>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</si>
  <si>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</si>
  <si>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</si>
  <si>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</si>
  <si>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</si>
  <si>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</si>
  <si>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</si>
  <si>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</si>
  <si>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</si>
  <si>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</si>
  <si>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</si>
  <si>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</si>
  <si>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</si>
  <si>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</si>
  <si>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</si>
  <si>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</si>
  <si>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</si>
  <si>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</si>
  <si>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</si>
  <si>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</si>
  <si>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</si>
  <si>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</si>
  <si>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</si>
  <si>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</si>
  <si>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</si>
  <si>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</si>
  <si>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</si>
  <si>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</si>
  <si>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</si>
  <si>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</si>
  <si>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</si>
  <si>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</si>
  <si>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</si>
  <si>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</si>
  <si>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</si>
  <si>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</si>
  <si>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</si>
  <si>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</si>
  <si>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</si>
  <si>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</si>
  <si>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</si>
  <si>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</si>
  <si>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</si>
  <si>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</si>
  <si>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</si>
  <si>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</si>
  <si>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</si>
  <si>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</si>
  <si>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</si>
  <si>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</si>
  <si>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</si>
  <si>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</si>
  <si>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</si>
  <si>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</si>
  <si>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</si>
  <si>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</si>
  <si>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</si>
  <si>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</si>
  <si>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</si>
  <si>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</si>
  <si>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</si>
  <si>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</si>
  <si>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</si>
  <si>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</si>
  <si>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</si>
  <si>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</si>
  <si>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</si>
  <si>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</si>
  <si>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</si>
  <si>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</si>
  <si>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</si>
  <si>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</si>
  <si>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</si>
  <si>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</si>
  <si>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</si>
  <si>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</si>
  <si>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</si>
  <si>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</si>
  <si>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</si>
  <si>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</si>
  <si>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</si>
  <si>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</si>
  <si>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</si>
  <si>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</si>
  <si>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</si>
  <si>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</si>
  <si>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</si>
  <si>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</si>
  <si>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</si>
  <si>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</si>
  <si>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</si>
  <si>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</si>
  <si>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</si>
  <si>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</si>
  <si>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</si>
  <si>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</si>
  <si>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</si>
  <si>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</si>
  <si>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</si>
  <si>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</si>
  <si>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</si>
  <si>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</si>
  <si>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</si>
  <si>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</si>
  <si>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</si>
  <si>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</si>
  <si>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</si>
  <si>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</si>
  <si>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</si>
  <si>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</si>
  <si>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</si>
  <si>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</si>
  <si>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</si>
  <si>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</si>
  <si>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</si>
  <si>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</si>
  <si>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</si>
  <si>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</si>
  <si>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</si>
  <si>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</si>
  <si>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</si>
  <si>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</si>
  <si>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</si>
  <si>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</si>
  <si>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</si>
  <si>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</si>
  <si>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</si>
  <si>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</si>
  <si>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</si>
  <si>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</si>
  <si>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</si>
  <si>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</si>
  <si>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</si>
  <si>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</si>
  <si>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</si>
  <si>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</si>
  <si>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</si>
  <si>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</si>
  <si>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</si>
  <si>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</si>
  <si>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</si>
  <si>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</si>
  <si>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</si>
  <si>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</si>
  <si>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</si>
  <si>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</si>
  <si>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</si>
  <si>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</si>
  <si>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</si>
  <si>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</si>
  <si>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</si>
  <si>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</si>
  <si>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</si>
  <si>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</si>
  <si>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</si>
  <si>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</si>
  <si>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</si>
  <si>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</si>
  <si>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</si>
  <si>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</si>
  <si>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</si>
  <si>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</si>
  <si>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</si>
  <si>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</si>
  <si>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</si>
  <si>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</si>
  <si>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</si>
  <si>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</si>
  <si>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</si>
  <si>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</si>
  <si>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</si>
  <si>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</si>
  <si>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</si>
  <si>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</si>
  <si>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</si>
  <si>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</si>
  <si>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</si>
  <si>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</si>
  <si>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</si>
  <si>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</si>
  <si>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</si>
  <si>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</si>
  <si>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</si>
  <si>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</si>
  <si>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</si>
  <si>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</si>
  <si>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</si>
  <si>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</si>
  <si>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</si>
  <si>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</si>
  <si>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</si>
  <si>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</si>
  <si>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</si>
  <si>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</si>
  <si>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</si>
  <si>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</si>
  <si>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</si>
  <si>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</si>
  <si>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</si>
  <si>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</si>
  <si>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</si>
  <si>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</si>
  <si>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</si>
  <si>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</si>
  <si>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</si>
  <si>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</si>
  <si>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</si>
  <si>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</si>
  <si>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</si>
  <si>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</si>
  <si>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</si>
  <si>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</si>
  <si>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</si>
  <si>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</si>
  <si>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</si>
  <si>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</si>
  <si>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</si>
  <si>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</si>
  <si>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</si>
  <si>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</si>
  <si>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</si>
  <si>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</si>
  <si>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</si>
  <si>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</si>
  <si>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</si>
  <si>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</si>
  <si>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</si>
  <si>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</si>
  <si>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</si>
  <si>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</si>
  <si>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</si>
  <si>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</si>
  <si>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</si>
  <si>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</si>
  <si>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</si>
  <si>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</si>
  <si>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</si>
  <si>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</si>
  <si>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</si>
  <si>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</si>
  <si>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</si>
  <si>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</si>
  <si>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</si>
  <si>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</si>
  <si>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</si>
  <si>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</si>
  <si>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</si>
  <si>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</si>
  <si>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</si>
  <si>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</si>
  <si>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</si>
  <si>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</si>
  <si>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</si>
  <si>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</si>
  <si>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</si>
  <si>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</si>
  <si>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</si>
  <si>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</si>
  <si>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</si>
  <si>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</si>
  <si>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</si>
  <si>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</si>
  <si>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</si>
  <si>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</si>
  <si>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</si>
  <si>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</si>
  <si>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</si>
  <si>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</si>
  <si>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</si>
  <si>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</si>
  <si>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</si>
  <si>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</si>
  <si>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</si>
  <si>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</si>
  <si>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</si>
  <si>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</si>
  <si>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</si>
  <si>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</si>
  <si>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</si>
  <si>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</si>
  <si>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</si>
  <si>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</si>
  <si>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</si>
  <si>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</si>
  <si>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</si>
  <si>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</si>
  <si>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</si>
  <si>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</si>
  <si>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</si>
  <si>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</si>
  <si>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</si>
  <si>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</si>
  <si>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</si>
  <si>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</si>
  <si>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</si>
  <si>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</si>
  <si>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</si>
  <si>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</si>
  <si>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</si>
  <si>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</si>
  <si>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</si>
  <si>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</si>
  <si>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</si>
  <si>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</si>
  <si>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</si>
  <si>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</si>
  <si>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</si>
  <si>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</si>
  <si>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</si>
  <si>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</si>
  <si>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</si>
  <si>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</si>
  <si>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</si>
  <si>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</si>
  <si>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</si>
  <si>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</si>
  <si>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</si>
  <si>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</si>
  <si>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</si>
  <si>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</si>
  <si>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</si>
  <si>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</si>
  <si>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</si>
  <si>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</si>
  <si>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</si>
  <si>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</si>
  <si>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</si>
  <si>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</si>
  <si>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</si>
  <si>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</si>
  <si>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</si>
  <si>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</si>
  <si>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</si>
  <si>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</si>
  <si>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</si>
  <si>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</si>
  <si>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</si>
  <si>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</si>
  <si>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</si>
  <si>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</si>
  <si>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</si>
  <si>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</si>
  <si>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</si>
  <si>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</si>
  <si>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</si>
  <si>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</si>
  <si>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</si>
  <si>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</si>
  <si>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</si>
  <si>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</si>
  <si>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</si>
  <si>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</si>
  <si>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</si>
  <si>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</si>
  <si>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</si>
  <si>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</si>
  <si>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</si>
  <si>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</si>
  <si>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</si>
  <si>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</si>
  <si>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</si>
  <si>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</si>
  <si>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</si>
  <si>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</si>
  <si>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</si>
  <si>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</si>
  <si>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</si>
  <si>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</si>
  <si>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</si>
  <si>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</si>
  <si>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</si>
  <si>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</si>
  <si>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</si>
  <si>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</si>
  <si>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</si>
  <si>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</si>
  <si>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</si>
  <si>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</si>
  <si>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</si>
  <si>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</si>
  <si>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</si>
  <si>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</si>
  <si>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</si>
  <si>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</si>
  <si>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</si>
  <si>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</si>
  <si>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</si>
  <si>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</si>
  <si>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</si>
  <si>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</si>
  <si>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</si>
  <si>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</si>
  <si>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</si>
  <si>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</si>
  <si>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</si>
  <si>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</si>
  <si>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</si>
  <si>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</si>
  <si>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</si>
  <si>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</si>
  <si>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</si>
  <si>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</si>
  <si>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</si>
  <si>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</si>
  <si>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</si>
  <si>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</si>
  <si>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</si>
  <si>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</si>
  <si>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</si>
  <si>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</si>
  <si>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</si>
  <si>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</si>
  <si>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</si>
  <si>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</si>
  <si>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</si>
  <si>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</si>
  <si>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</si>
  <si>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</si>
  <si>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</si>
  <si>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</si>
  <si>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</si>
  <si>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</si>
  <si>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</si>
  <si>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</si>
  <si>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</si>
  <si>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</si>
  <si>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</si>
  <si>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</si>
  <si>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</si>
  <si>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</si>
  <si>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</si>
  <si>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</si>
  <si>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</si>
  <si>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</si>
  <si>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</si>
  <si>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</si>
  <si>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</si>
  <si>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</si>
  <si>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</si>
  <si>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</si>
  <si>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</si>
  <si>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</si>
  <si>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</si>
  <si>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</si>
  <si>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</si>
  <si>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</si>
  <si>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</si>
  <si>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</si>
  <si>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</si>
  <si>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</si>
  <si>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</si>
  <si>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</si>
  <si>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</si>
  <si>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</si>
  <si>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</si>
  <si>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</si>
  <si>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</si>
  <si>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</si>
  <si>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</si>
  <si>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</si>
  <si>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</si>
  <si>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</si>
  <si>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</si>
  <si>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</si>
  <si>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</si>
  <si>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</si>
  <si>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</si>
  <si>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</si>
  <si>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</si>
  <si>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</si>
  <si>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</si>
  <si>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</si>
  <si>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</si>
  <si>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</si>
  <si>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</si>
  <si>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</si>
  <si>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</si>
  <si>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</si>
  <si>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</si>
  <si>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</si>
  <si>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</si>
  <si>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</si>
  <si>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</si>
  <si>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</si>
  <si>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</si>
  <si>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</si>
  <si>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</si>
  <si>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</si>
  <si>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</si>
  <si>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</si>
  <si>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</si>
  <si>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</si>
  <si>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</si>
  <si>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</si>
  <si>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</si>
  <si>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</si>
  <si>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</si>
  <si>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</si>
  <si>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</si>
  <si>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</si>
  <si>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</si>
  <si>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</si>
  <si>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</si>
  <si>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</si>
  <si>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</si>
  <si>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</si>
  <si>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</si>
  <si>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</si>
  <si>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</si>
  <si>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</si>
  <si>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</si>
  <si>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</si>
  <si>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</si>
  <si>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</si>
  <si>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</si>
  <si>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</si>
  <si>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</si>
  <si>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</si>
  <si>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</si>
  <si>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</si>
  <si>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</si>
  <si>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</si>
  <si>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</si>
  <si>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</si>
  <si>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</si>
  <si>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</si>
  <si>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</si>
  <si>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</si>
  <si>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</si>
  <si>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</si>
  <si>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</si>
  <si>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</si>
  <si>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</si>
  <si>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</si>
  <si>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</si>
  <si>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</si>
  <si>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</si>
  <si>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</si>
  <si>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</si>
  <si>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</si>
  <si>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</si>
  <si>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</si>
  <si>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</si>
  <si>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</si>
  <si>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</si>
  <si>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</si>
  <si>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</si>
  <si>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</si>
  <si>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</si>
  <si>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</si>
  <si>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</si>
  <si>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</si>
  <si>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</si>
  <si>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</si>
  <si>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</si>
  <si>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</si>
  <si>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</si>
  <si>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</si>
  <si>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</si>
  <si>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</si>
  <si>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</si>
  <si>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</si>
  <si>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</si>
  <si>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</si>
  <si>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</si>
  <si>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</si>
  <si>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</si>
  <si>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</si>
  <si>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</si>
  <si>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</si>
  <si>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</si>
  <si>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</si>
  <si>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</si>
  <si>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</si>
  <si>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</si>
  <si>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</si>
  <si>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</si>
  <si>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</si>
  <si>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</si>
  <si>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</si>
  <si>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</si>
  <si>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</si>
  <si>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</si>
  <si>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</si>
  <si>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</si>
  <si>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</si>
  <si>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</si>
  <si>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</si>
  <si>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</si>
  <si>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</si>
  <si>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</si>
  <si>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</si>
  <si>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</si>
  <si>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</si>
  <si>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</si>
  <si>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</si>
  <si>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</si>
  <si>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</si>
  <si>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</si>
  <si>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</si>
  <si>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</si>
  <si>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</si>
  <si>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</si>
  <si>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</si>
  <si>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</si>
  <si>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</si>
  <si>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</si>
  <si>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</si>
  <si>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</si>
  <si>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</si>
  <si>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</si>
  <si>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</si>
  <si>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</si>
  <si>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</si>
  <si>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</si>
  <si>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</si>
  <si>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</si>
  <si>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</si>
  <si>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</si>
  <si>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</si>
  <si>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</si>
  <si>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</si>
  <si>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</si>
  <si>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</si>
  <si>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</si>
  <si>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</si>
  <si>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</si>
  <si>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</si>
  <si>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</si>
  <si>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</si>
  <si>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</si>
  <si>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</si>
  <si>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</si>
  <si>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</si>
  <si>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</si>
  <si>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</si>
  <si>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</si>
  <si>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</si>
  <si>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</si>
  <si>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</si>
  <si>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</si>
  <si>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</si>
  <si>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</si>
  <si>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</si>
  <si>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</si>
  <si>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</si>
  <si>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</si>
  <si>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</si>
  <si>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</si>
  <si>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</si>
  <si>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</si>
  <si>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</si>
  <si>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</si>
  <si>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</si>
  <si>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</si>
  <si>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</si>
  <si>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</si>
  <si>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</si>
  <si>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</si>
  <si>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</si>
  <si>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</si>
  <si>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</si>
  <si>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</si>
  <si>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</si>
  <si>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</si>
  <si>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</si>
  <si>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</si>
  <si>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</si>
  <si>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</si>
  <si>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</si>
  <si>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</si>
  <si>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</si>
  <si>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</si>
  <si>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</si>
  <si>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</si>
  <si>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</si>
  <si>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</si>
  <si>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</si>
  <si>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</si>
  <si>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</si>
  <si>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</si>
  <si>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</si>
  <si>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</si>
  <si>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</si>
  <si>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</si>
  <si>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</si>
  <si>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</si>
  <si>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</si>
  <si>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</si>
  <si>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</si>
  <si>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</si>
  <si>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</si>
  <si>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</si>
  <si>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</si>
  <si>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</si>
  <si>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</si>
  <si>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</si>
  <si>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</si>
  <si>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</si>
  <si>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</si>
  <si>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</si>
  <si>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</si>
  <si>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</si>
  <si>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</si>
  <si>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</si>
  <si>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</si>
  <si>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</si>
  <si>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</si>
  <si>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</si>
  <si>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</si>
  <si>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</si>
  <si>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</si>
  <si>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</si>
  <si>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</si>
  <si>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</si>
  <si>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</si>
  <si>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</si>
  <si>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</si>
  <si>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</si>
  <si>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</si>
  <si>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</si>
  <si>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</si>
  <si>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</si>
  <si>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</si>
  <si>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</si>
  <si>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</si>
  <si>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</si>
  <si>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</si>
  <si>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</si>
  <si>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</si>
  <si>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</si>
  <si>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</si>
  <si>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</si>
  <si>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</si>
  <si>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</si>
  <si>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</si>
  <si>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</si>
  <si>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</si>
  <si>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</si>
  <si>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</si>
  <si>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</si>
  <si>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</si>
  <si>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</si>
  <si>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</si>
  <si>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</si>
  <si>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</si>
  <si>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</si>
  <si>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</si>
  <si>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</si>
  <si>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</si>
  <si>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</si>
  <si>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</si>
  <si>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</si>
  <si>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</si>
  <si>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</si>
  <si>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</si>
  <si>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</si>
  <si>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</si>
  <si>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</si>
  <si>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</si>
  <si>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</si>
  <si>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</si>
  <si>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</si>
  <si>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</si>
  <si>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</si>
  <si>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</si>
  <si>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</si>
  <si>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</si>
  <si>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</si>
  <si>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</si>
  <si>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</si>
  <si>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</si>
  <si>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</si>
  <si>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</si>
  <si>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</si>
  <si>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</si>
  <si>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</si>
  <si>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</si>
  <si>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</si>
  <si>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</si>
  <si>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</si>
  <si>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</si>
  <si>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</si>
  <si>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</si>
  <si>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</si>
  <si>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</si>
  <si>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</si>
  <si>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</si>
  <si>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</si>
  <si>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</si>
  <si>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</si>
  <si>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</si>
  <si>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</si>
  <si>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</si>
  <si>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</si>
  <si>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</si>
  <si>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</si>
  <si>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</si>
  <si>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</si>
  <si>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</si>
  <si>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</si>
  <si>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</si>
  <si>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</si>
  <si>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</si>
  <si>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</si>
  <si>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</si>
  <si>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</si>
  <si>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</si>
  <si>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</si>
  <si>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</si>
  <si>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</si>
  <si>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</si>
  <si>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</si>
  <si>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</si>
  <si>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</si>
  <si>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</si>
  <si>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</si>
  <si>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</si>
  <si>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</si>
  <si>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</si>
  <si>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</si>
  <si>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</si>
  <si>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</si>
  <si>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</si>
  <si>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</si>
  <si>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</si>
  <si>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</si>
  <si>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</si>
  <si>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</si>
  <si>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</si>
  <si>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</si>
  <si>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</si>
  <si>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</si>
  <si>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</si>
  <si>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</si>
  <si>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</si>
  <si>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</si>
  <si>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</si>
  <si>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</si>
  <si>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</si>
  <si>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</si>
  <si>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</si>
  <si>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</si>
  <si>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</si>
  <si>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</si>
  <si>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</si>
  <si>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</si>
  <si>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</si>
  <si>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</si>
  <si>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</si>
  <si>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</si>
  <si>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</si>
  <si>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</si>
  <si>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</si>
  <si>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</si>
  <si>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</si>
  <si>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</si>
  <si>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</si>
  <si>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</si>
  <si>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</si>
  <si>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</si>
  <si>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</si>
  <si>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</si>
  <si>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</si>
  <si>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</si>
  <si>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</si>
  <si>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</si>
  <si>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</si>
  <si>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</si>
  <si>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</si>
  <si>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</si>
  <si>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</si>
  <si>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</si>
  <si>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</si>
  <si>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</si>
  <si>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</si>
  <si>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</si>
  <si>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</si>
  <si>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</si>
  <si>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</si>
  <si>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</si>
  <si>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</si>
  <si>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</si>
  <si>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</si>
  <si>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</si>
  <si>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</si>
  <si>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</si>
  <si>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</si>
  <si>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</si>
  <si>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</si>
  <si>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</si>
  <si>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</si>
  <si>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</si>
  <si>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</si>
  <si>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</si>
  <si>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</si>
  <si>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</si>
  <si>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</si>
  <si>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</si>
  <si>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</si>
  <si>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</si>
  <si>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</si>
  <si>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</si>
  <si>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</si>
  <si>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</si>
  <si>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</si>
  <si>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</si>
  <si>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</si>
  <si>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</si>
  <si>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</si>
  <si>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</si>
  <si>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</si>
  <si>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</si>
  <si>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</si>
  <si>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</si>
  <si>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</si>
  <si>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</si>
  <si>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</si>
  <si>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</si>
  <si>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</si>
  <si>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</si>
  <si>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</si>
  <si>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</si>
  <si>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</si>
  <si>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</si>
  <si>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</si>
  <si>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</si>
  <si>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</si>
  <si>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</si>
  <si>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</si>
  <si>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</si>
  <si>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</si>
  <si>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</si>
  <si>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</si>
  <si>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</si>
  <si>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</si>
  <si>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</si>
  <si>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</si>
  <si>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</si>
  <si>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</si>
  <si>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</si>
  <si>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</si>
  <si>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</si>
  <si>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</si>
  <si>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</si>
  <si>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</si>
  <si>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</si>
  <si>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</si>
  <si>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</si>
  <si>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</si>
  <si>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</si>
  <si>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</si>
  <si>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</si>
  <si>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</si>
  <si>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</si>
  <si>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</si>
  <si>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</si>
  <si>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</si>
  <si>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</si>
  <si>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</si>
  <si>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</si>
  <si>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</si>
  <si>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</si>
  <si>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</si>
  <si>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</si>
  <si>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</si>
  <si>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</si>
  <si>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</si>
  <si>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</si>
  <si>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</si>
  <si>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</si>
  <si>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</si>
  <si>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</si>
  <si>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</si>
  <si>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</si>
  <si>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</si>
  <si>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</si>
  <si>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</si>
  <si>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</si>
  <si>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</si>
  <si>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</si>
  <si>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</si>
  <si>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</si>
  <si>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</si>
  <si>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</si>
  <si>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</si>
  <si>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</si>
  <si>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</si>
  <si>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</si>
  <si>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</si>
  <si>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</si>
  <si>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</si>
  <si>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</si>
  <si>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</si>
  <si>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</si>
  <si>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</si>
  <si>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</si>
  <si>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</si>
  <si>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</si>
  <si>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</si>
  <si>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</si>
  <si>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</si>
  <si>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</si>
  <si>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</si>
  <si>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</si>
  <si>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</si>
  <si>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</si>
  <si>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</si>
  <si>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</si>
  <si>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</si>
  <si>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</si>
  <si>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</si>
  <si>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</si>
  <si>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</si>
  <si>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</si>
  <si>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</si>
  <si>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</si>
  <si>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</si>
  <si>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</si>
  <si>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</si>
  <si>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</si>
  <si>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</si>
  <si>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</si>
  <si>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</si>
  <si>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</si>
  <si>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</si>
  <si>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</si>
  <si>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</si>
  <si>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</si>
  <si>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</si>
  <si>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</si>
  <si>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</si>
  <si>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</si>
  <si>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</si>
  <si>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</si>
  <si>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</si>
  <si>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</si>
  <si>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</si>
  <si>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</si>
  <si>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</si>
  <si>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</si>
  <si>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</si>
  <si>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</si>
  <si>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</si>
  <si>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</si>
  <si>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</si>
  <si>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</si>
  <si>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</si>
  <si>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</si>
  <si>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</si>
  <si>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</si>
  <si>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</si>
  <si>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</si>
  <si>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</si>
  <si>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</si>
  <si>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</si>
  <si>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</si>
  <si>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</si>
  <si>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</si>
  <si>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</si>
  <si>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</si>
  <si>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</si>
  <si>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</si>
  <si>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</si>
  <si>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</si>
  <si>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</si>
  <si>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</si>
  <si>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</si>
  <si>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</si>
  <si>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</si>
  <si>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</si>
  <si>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</si>
  <si>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</si>
  <si>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</si>
  <si>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</si>
  <si>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</si>
  <si>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</si>
  <si>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</si>
  <si>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</si>
  <si>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</si>
  <si>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</si>
  <si>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</si>
  <si>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</si>
  <si>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</si>
  <si>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</si>
  <si>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</si>
  <si>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</si>
  <si>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</si>
  <si>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</si>
  <si>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</si>
  <si>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</si>
  <si>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</si>
  <si>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</si>
  <si>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</si>
  <si>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</si>
  <si>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</si>
  <si>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</si>
  <si>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</si>
  <si>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</si>
  <si>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</si>
  <si>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</si>
  <si>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</si>
  <si>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</si>
  <si>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</si>
  <si>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</si>
  <si>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</si>
  <si>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</si>
  <si>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</si>
  <si>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</si>
  <si>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</si>
  <si>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</si>
  <si>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</si>
  <si>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</si>
  <si>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</si>
  <si>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</si>
  <si>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</si>
  <si>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</si>
  <si>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</si>
  <si>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</si>
  <si>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</si>
  <si>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</si>
  <si>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</si>
  <si>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</si>
  <si>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</si>
  <si>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</si>
  <si>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</si>
  <si>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</si>
  <si>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</si>
  <si>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</si>
  <si>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</si>
  <si>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</si>
  <si>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</si>
  <si>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</si>
  <si>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</si>
  <si>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</si>
  <si>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</si>
  <si>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</si>
  <si>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</si>
  <si>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</si>
  <si>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</si>
  <si>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</si>
  <si>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</si>
  <si>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</si>
  <si>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</si>
  <si>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</si>
  <si>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</si>
  <si>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</si>
  <si>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</si>
  <si>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</si>
  <si>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</si>
  <si>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</si>
  <si>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</si>
  <si>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</si>
  <si>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</si>
  <si>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</si>
  <si>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</si>
  <si>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</si>
  <si>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</si>
  <si>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</si>
  <si>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</si>
  <si>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</si>
  <si>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</si>
  <si>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</si>
  <si>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</si>
  <si>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</si>
  <si>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</si>
  <si>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</si>
  <si>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</si>
  <si>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</si>
  <si>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</si>
  <si>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</si>
  <si>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</si>
  <si>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</si>
  <si>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</si>
  <si>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</si>
  <si>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</si>
  <si>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</si>
  <si>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</si>
  <si>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</si>
  <si>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</si>
  <si>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</si>
  <si>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</si>
  <si>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</si>
  <si>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</si>
  <si>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</si>
  <si>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</si>
  <si>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</si>
  <si>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</si>
  <si>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</si>
  <si>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</si>
  <si>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</si>
  <si>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</si>
  <si>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</si>
  <si>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</si>
  <si>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</si>
  <si>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</si>
  <si>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</si>
  <si>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</si>
  <si>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</si>
  <si>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</si>
  <si>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</si>
  <si>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</si>
  <si>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</si>
  <si>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</si>
  <si>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</si>
  <si>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</si>
  <si>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</si>
  <si>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</si>
  <si>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</si>
  <si>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</si>
  <si>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</si>
  <si>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</si>
  <si>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</si>
  <si>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</si>
  <si>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</si>
  <si>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</si>
  <si>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</si>
  <si>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</si>
  <si>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</si>
  <si>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</si>
  <si>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</si>
  <si>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</si>
  <si>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</si>
  <si>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</si>
  <si>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</si>
  <si>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</si>
  <si>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</si>
  <si>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</si>
  <si>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</si>
  <si>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</si>
  <si>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</si>
  <si>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</si>
  <si>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</si>
  <si>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</si>
  <si>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</si>
  <si>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</si>
  <si>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</si>
  <si>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</si>
  <si>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</si>
  <si>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</si>
  <si>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</si>
  <si>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</si>
  <si>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</si>
  <si>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</si>
  <si>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</si>
  <si>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</si>
  <si>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</si>
  <si>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</si>
  <si>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</si>
  <si>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</si>
  <si>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</si>
  <si>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</si>
  <si>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</si>
  <si>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</si>
  <si>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</si>
  <si>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</si>
  <si>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</si>
  <si>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</si>
  <si>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</si>
  <si>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</si>
  <si>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</si>
  <si>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</si>
  <si>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</si>
  <si>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</si>
  <si>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</si>
  <si>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</si>
  <si>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</si>
  <si>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</si>
  <si>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</si>
  <si>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</si>
  <si>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</si>
  <si>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</si>
  <si>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</si>
  <si>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</si>
  <si>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</si>
  <si>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</si>
  <si>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</si>
  <si>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</si>
  <si>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</si>
  <si>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</si>
  <si>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</si>
  <si>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</si>
  <si>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</si>
  <si>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</si>
  <si>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</si>
  <si>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</si>
  <si>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</si>
  <si>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</si>
  <si>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</si>
  <si>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</si>
  <si>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</si>
  <si>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</si>
  <si>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</si>
  <si>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</si>
  <si>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</si>
  <si>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</si>
  <si>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</si>
  <si>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</si>
  <si>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</si>
  <si>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</si>
  <si>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</si>
  <si>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</si>
  <si>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</si>
  <si>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</si>
  <si>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</si>
  <si>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</si>
  <si>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</si>
  <si>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</si>
  <si>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</si>
  <si>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</si>
  <si>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</si>
  <si>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</si>
  <si>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</si>
  <si>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</si>
  <si>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</si>
  <si>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</si>
  <si>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</si>
  <si>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</si>
  <si>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</si>
  <si>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</si>
  <si>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</si>
  <si>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</si>
  <si>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</si>
  <si>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</si>
  <si>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</si>
  <si>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</si>
  <si>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</si>
  <si>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</si>
  <si>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</si>
  <si>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</si>
  <si>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</si>
  <si>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</si>
  <si>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</si>
  <si>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</si>
  <si>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</si>
  <si>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</si>
  <si>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</si>
  <si>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</si>
  <si>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</si>
  <si>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</si>
  <si>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</si>
  <si>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</si>
  <si>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</si>
  <si>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</si>
  <si>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</si>
  <si>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</si>
  <si>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</si>
  <si>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</si>
  <si>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</si>
  <si>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</si>
  <si>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</si>
  <si>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</si>
  <si>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</si>
  <si>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</si>
  <si>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</si>
  <si>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</si>
  <si>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</si>
  <si>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</si>
  <si>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</si>
  <si>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</si>
  <si>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</si>
  <si>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</si>
  <si>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</si>
  <si>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</si>
  <si>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</si>
  <si>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</si>
  <si>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</si>
  <si>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</si>
  <si>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</si>
  <si>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</si>
  <si>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</si>
  <si>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</si>
  <si>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</si>
  <si>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</si>
  <si>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</si>
  <si>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</si>
  <si>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</si>
  <si>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</si>
  <si>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</si>
  <si>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</si>
  <si>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</si>
  <si>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</si>
  <si>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</si>
  <si>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</si>
  <si>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</si>
  <si>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</si>
  <si>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</si>
  <si>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</si>
  <si>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</si>
  <si>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</si>
  <si>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</si>
  <si>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</si>
  <si>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</si>
  <si>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</si>
  <si>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</si>
  <si>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</si>
  <si>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</si>
  <si>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</si>
  <si>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</si>
  <si>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</si>
  <si>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</si>
  <si>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</si>
  <si>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</si>
  <si>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</si>
  <si>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</si>
  <si>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</si>
  <si>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</si>
  <si>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</si>
  <si>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</si>
  <si>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</si>
  <si>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</si>
  <si>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</si>
  <si>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</si>
  <si>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</si>
  <si>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</si>
  <si>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</si>
  <si>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</si>
  <si>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</si>
  <si>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</si>
  <si>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</si>
  <si>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</si>
  <si>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</si>
  <si>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</si>
  <si>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</si>
  <si>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</si>
  <si>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</si>
  <si>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</si>
  <si>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</si>
  <si>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</si>
  <si>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</si>
  <si>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</si>
  <si>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</si>
  <si>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</si>
  <si>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</si>
  <si>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</si>
  <si>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</si>
  <si>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</si>
  <si>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</si>
  <si>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</si>
  <si>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</si>
  <si>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</si>
  <si>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</si>
  <si>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</si>
  <si>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</si>
  <si>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</si>
  <si>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</si>
  <si>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</si>
  <si>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</si>
  <si>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</si>
  <si>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</si>
  <si>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</si>
  <si>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</si>
  <si>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</si>
  <si>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</si>
  <si>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</si>
  <si>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</si>
  <si>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</si>
  <si>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</si>
  <si>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</si>
  <si>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</si>
  <si>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</si>
  <si>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</si>
  <si>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</si>
  <si>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</si>
  <si>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</si>
  <si>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</si>
  <si>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</si>
  <si>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</si>
  <si>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</si>
  <si>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</si>
  <si>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</si>
  <si>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</si>
  <si>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</si>
  <si>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</si>
  <si>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</si>
  <si>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</si>
  <si>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</si>
  <si>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</si>
  <si>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</si>
  <si>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</si>
  <si>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</si>
  <si>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</si>
  <si>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</si>
  <si>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</si>
  <si>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</si>
  <si>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</si>
  <si>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</si>
  <si>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</si>
  <si>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</si>
  <si>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</si>
  <si>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</si>
  <si>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</si>
  <si>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</si>
  <si>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</si>
  <si>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</si>
  <si>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</si>
  <si>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</si>
  <si>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</si>
  <si>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</si>
  <si>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</si>
  <si>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</si>
  <si>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</si>
  <si>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</si>
  <si>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</si>
  <si>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</si>
  <si>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</si>
  <si>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</si>
  <si>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</si>
  <si>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</si>
  <si>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</si>
  <si>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</si>
  <si>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</si>
  <si>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</si>
  <si>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</si>
  <si>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</si>
  <si>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</si>
  <si>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</si>
  <si>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</si>
  <si>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</si>
  <si>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</si>
  <si>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</si>
  <si>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</si>
  <si>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</si>
  <si>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</si>
  <si>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</si>
  <si>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</si>
  <si>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</si>
  <si>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</si>
  <si>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</si>
  <si>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</si>
  <si>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</si>
  <si>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</si>
  <si>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</si>
  <si>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</si>
  <si>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</si>
  <si>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</si>
  <si>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</si>
  <si>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</si>
  <si>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</si>
  <si>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</si>
  <si>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</si>
  <si>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</si>
  <si>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</si>
  <si>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</si>
  <si>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</si>
  <si>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</si>
  <si>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</si>
  <si>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</si>
  <si>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</si>
  <si>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</si>
  <si>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</si>
  <si>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</si>
  <si>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</si>
  <si>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</si>
  <si>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</si>
  <si>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</si>
  <si>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</si>
  <si>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</si>
  <si>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</si>
  <si>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</si>
  <si>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</si>
  <si>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</si>
  <si>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</si>
  <si>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</si>
  <si>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</si>
  <si>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</si>
  <si>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</si>
  <si>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</si>
  <si>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</si>
  <si>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</si>
  <si>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</si>
  <si>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</si>
  <si>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</si>
  <si>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</si>
  <si>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</si>
  <si>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</si>
  <si>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</si>
  <si>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</si>
  <si>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</si>
  <si>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</si>
  <si>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</si>
  <si>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</si>
  <si>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</si>
  <si>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</si>
  <si>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</si>
  <si>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</si>
  <si>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</si>
  <si>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</si>
  <si>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</si>
  <si>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</si>
  <si>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</si>
  <si>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</si>
  <si>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</si>
  <si>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</si>
  <si>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</si>
  <si>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</si>
  <si>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</si>
  <si>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</si>
  <si>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</si>
  <si>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</si>
  <si>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</si>
  <si>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</si>
  <si>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</si>
  <si>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</si>
  <si>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</si>
  <si>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</si>
  <si>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</si>
  <si>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</si>
  <si>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</si>
  <si>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</si>
  <si>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</si>
  <si>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</si>
  <si>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</si>
  <si>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</si>
  <si>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</si>
  <si>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</si>
  <si>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</si>
  <si>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</si>
  <si>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</si>
  <si>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</si>
  <si>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</si>
  <si>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</si>
  <si>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</si>
  <si>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</si>
  <si>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</si>
  <si>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</si>
  <si>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</si>
  <si>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</si>
  <si>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</si>
  <si>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</si>
  <si>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</si>
  <si>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</si>
  <si>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</si>
  <si>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</si>
  <si>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</si>
  <si>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</si>
  <si>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</si>
  <si>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</si>
  <si>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</si>
  <si>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</si>
  <si>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</si>
  <si>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</si>
  <si>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</si>
  <si>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</si>
  <si>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</si>
  <si>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</si>
  <si>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</si>
  <si>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</si>
  <si>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</si>
  <si>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</si>
  <si>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</si>
  <si>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</si>
  <si>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</si>
  <si>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</si>
  <si>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</si>
  <si>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</si>
  <si>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</si>
  <si>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</si>
  <si>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</si>
  <si>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</si>
  <si>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</si>
  <si>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</si>
  <si>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</si>
  <si>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</si>
  <si>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</si>
  <si>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</si>
  <si>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</si>
  <si>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</si>
  <si>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</si>
  <si>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</si>
  <si>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</si>
  <si>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</si>
  <si>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</si>
  <si>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</si>
  <si>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</si>
  <si>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</si>
  <si>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</si>
  <si>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</si>
  <si>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</si>
  <si>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</si>
  <si>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</si>
  <si>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</si>
  <si>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</si>
  <si>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</si>
  <si>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</si>
  <si>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</si>
  <si>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</si>
  <si>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</si>
  <si>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</si>
  <si>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</si>
  <si>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</si>
  <si>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</si>
  <si>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</si>
  <si>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</si>
  <si>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</si>
  <si>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</si>
  <si>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</si>
  <si>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</si>
  <si>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</si>
  <si>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</si>
  <si>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</si>
  <si>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</si>
  <si>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</si>
  <si>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</si>
  <si>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</si>
  <si>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</si>
  <si>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</si>
  <si>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</si>
  <si>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</si>
  <si>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</si>
  <si>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</si>
  <si>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</si>
  <si>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</si>
  <si>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</si>
  <si>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</si>
  <si>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</si>
  <si>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</si>
  <si>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</si>
  <si>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</si>
  <si>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</si>
  <si>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</si>
  <si>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</si>
  <si>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</si>
  <si>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</si>
  <si>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</si>
  <si>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</si>
  <si>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</si>
  <si>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</si>
  <si>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</si>
  <si>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</si>
  <si>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</si>
  <si>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</si>
  <si>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</si>
  <si>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</si>
  <si>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</si>
  <si>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</si>
  <si>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</si>
  <si>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</si>
  <si>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</si>
  <si>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</si>
  <si>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</si>
  <si>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</si>
  <si>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</si>
  <si>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</si>
  <si>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</si>
  <si>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</si>
  <si>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</si>
  <si>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</si>
  <si>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</si>
  <si>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</si>
  <si>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</si>
  <si>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</si>
  <si>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</si>
  <si>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</si>
  <si>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</si>
  <si>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</si>
  <si>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</si>
  <si>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</si>
  <si>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</si>
  <si>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</si>
  <si>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</si>
  <si>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</si>
  <si>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</si>
  <si>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</si>
  <si>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</si>
  <si>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</si>
  <si>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</si>
  <si>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</si>
  <si>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</si>
  <si>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</si>
  <si>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</si>
  <si>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</si>
  <si>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</si>
  <si>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</si>
  <si>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</si>
  <si>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</si>
  <si>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</si>
  <si>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</si>
  <si>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</si>
  <si>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</si>
  <si>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</si>
  <si>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</si>
  <si>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</si>
  <si>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</si>
  <si>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</si>
  <si>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</si>
  <si>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</si>
  <si>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</si>
  <si>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</si>
  <si>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</si>
  <si>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</si>
  <si>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</si>
  <si>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</si>
  <si>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</si>
  <si>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</si>
  <si>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</si>
  <si>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</si>
  <si>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</si>
  <si>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</si>
  <si>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</si>
  <si>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</si>
  <si>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</si>
  <si>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</si>
  <si>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</si>
  <si>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</si>
  <si>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</si>
  <si>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</si>
  <si>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</si>
  <si>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</si>
  <si>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</si>
  <si>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</si>
  <si>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</si>
  <si>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</si>
  <si>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</si>
  <si>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</si>
  <si>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</si>
  <si>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</si>
  <si>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</si>
  <si>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</si>
  <si>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</si>
  <si>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</si>
  <si>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</si>
  <si>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</si>
  <si>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</si>
  <si>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</si>
  <si>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</si>
  <si>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</si>
  <si>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</si>
  <si>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</si>
  <si>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</si>
  <si>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</si>
  <si>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</si>
  <si>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</si>
  <si>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</si>
  <si>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</si>
  <si>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</si>
  <si>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</si>
  <si>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</si>
  <si>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</si>
  <si>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</si>
  <si>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</si>
  <si>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</si>
  <si>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</si>
  <si>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</si>
  <si>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</si>
  <si>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</si>
  <si>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</si>
  <si>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</si>
  <si>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</si>
  <si>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</si>
  <si>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</si>
  <si>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</si>
  <si>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</si>
  <si>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</si>
  <si>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</si>
  <si>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</si>
  <si>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</si>
  <si>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</si>
  <si>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</si>
  <si>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</si>
  <si>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</si>
  <si>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</si>
  <si>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</si>
  <si>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</si>
  <si>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</si>
  <si>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</si>
  <si>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</si>
  <si>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</si>
  <si>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</si>
  <si>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</si>
  <si>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</si>
  <si>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</si>
  <si>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</si>
  <si>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</si>
  <si>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</si>
  <si>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</si>
  <si>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</si>
  <si>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</si>
  <si>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</si>
  <si>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</si>
  <si>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</si>
  <si>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</si>
  <si>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</si>
  <si>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</si>
  <si>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</si>
  <si>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</si>
  <si>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</si>
  <si>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</si>
  <si>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</si>
  <si>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</si>
  <si>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</si>
  <si>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</si>
  <si>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</si>
  <si>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</si>
  <si>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</si>
  <si>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</si>
  <si>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</si>
  <si>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</si>
  <si>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</si>
  <si>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</si>
  <si>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</si>
  <si>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</si>
  <si>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</si>
  <si>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</si>
  <si>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</si>
  <si>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</si>
  <si>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</si>
  <si>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</si>
  <si>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</si>
  <si>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</si>
  <si>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</si>
  <si>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</si>
  <si>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</si>
  <si>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</si>
  <si>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</si>
  <si>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</si>
  <si>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</si>
  <si>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</si>
  <si>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</si>
  <si>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</si>
  <si>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</si>
  <si>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</si>
  <si>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</si>
  <si>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</si>
  <si>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</si>
  <si>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</si>
  <si>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</si>
  <si>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</si>
  <si>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</si>
  <si>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</si>
  <si>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</si>
  <si>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</si>
  <si>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</si>
  <si>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</si>
  <si>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</si>
  <si>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</si>
  <si>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</si>
  <si>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</si>
  <si>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</si>
  <si>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</si>
  <si>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</si>
  <si>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</si>
  <si>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</si>
  <si>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</si>
  <si>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</si>
  <si>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</si>
  <si>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</si>
  <si>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</si>
  <si>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</si>
  <si>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</si>
  <si>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</si>
  <si>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</si>
  <si>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</si>
  <si>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</si>
  <si>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</si>
  <si>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</si>
  <si>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</si>
  <si>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</si>
  <si>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</si>
  <si>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</si>
  <si>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</si>
  <si>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</si>
  <si>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</si>
  <si>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</si>
  <si>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</si>
  <si>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</si>
  <si>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</si>
  <si>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</si>
  <si>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</si>
  <si>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</si>
  <si>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</si>
  <si>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</si>
  <si>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</si>
  <si>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</si>
  <si>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</si>
  <si>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</si>
  <si>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</si>
  <si>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</si>
  <si>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</si>
  <si>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</si>
  <si>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</si>
  <si>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</si>
  <si>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</si>
  <si>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</si>
  <si>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</si>
  <si>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</si>
  <si>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</si>
  <si>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</si>
  <si>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</si>
  <si>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</si>
  <si>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</si>
  <si>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</si>
  <si>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</si>
  <si>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</si>
  <si>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</si>
  <si>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</si>
  <si>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</si>
  <si>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</si>
  <si>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</si>
  <si>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</si>
  <si>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</si>
  <si>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</si>
  <si>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</si>
  <si>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</si>
  <si>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</si>
  <si>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</si>
  <si>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</si>
  <si>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</si>
  <si>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</si>
  <si>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</si>
  <si>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</si>
  <si>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</si>
  <si>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</si>
  <si>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</si>
  <si>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</si>
  <si>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</si>
  <si>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</si>
  <si>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</si>
  <si>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</si>
  <si>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</si>
  <si>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</si>
  <si>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</si>
  <si>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</si>
  <si>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</si>
  <si>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</si>
  <si>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</si>
  <si>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</si>
  <si>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</si>
  <si>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</si>
  <si>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</si>
  <si>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</si>
  <si>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</si>
  <si>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</si>
  <si>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</si>
  <si>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</si>
  <si>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</si>
  <si>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</si>
  <si>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</si>
  <si>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</si>
  <si>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</si>
  <si>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</si>
  <si>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</si>
  <si>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</si>
  <si>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</si>
  <si>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</si>
  <si>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</si>
  <si>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</si>
  <si>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</si>
  <si>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</si>
  <si>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</si>
  <si>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</si>
  <si>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</si>
  <si>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</si>
  <si>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</si>
  <si>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</si>
  <si>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</si>
  <si>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</si>
  <si>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</si>
  <si>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</si>
  <si>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</si>
  <si>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</si>
  <si>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</si>
  <si>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</si>
  <si>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</si>
  <si>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</si>
  <si>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</si>
  <si>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</si>
  <si>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</si>
  <si>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</si>
  <si>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</si>
  <si>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</si>
  <si>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</si>
  <si>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</si>
  <si>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</si>
  <si>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</si>
  <si>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</si>
  <si>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</si>
  <si>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</si>
  <si>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</si>
  <si>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</si>
  <si>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</si>
  <si>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</si>
  <si>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</si>
  <si>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</si>
  <si>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</si>
  <si>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</si>
  <si>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</si>
  <si>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</si>
  <si>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</si>
  <si>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</si>
  <si>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</si>
  <si>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</si>
  <si>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</si>
  <si>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</si>
  <si>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</si>
  <si>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</si>
  <si>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</si>
  <si>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</si>
  <si>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</si>
  <si>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</si>
  <si>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</si>
  <si>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</si>
  <si>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</si>
  <si>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</si>
  <si>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</si>
  <si>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</si>
  <si>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</si>
  <si>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</si>
  <si>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</si>
  <si>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</si>
  <si>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</si>
  <si>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</si>
  <si>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</si>
  <si>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</si>
  <si>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</si>
  <si>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</si>
  <si>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</si>
  <si>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</si>
  <si>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</si>
  <si>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</si>
  <si>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</si>
  <si>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</si>
  <si>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</si>
  <si>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</si>
  <si>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</si>
  <si>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</si>
  <si>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</si>
  <si>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</si>
  <si>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</si>
  <si>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</si>
  <si>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</si>
  <si>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</si>
  <si>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</si>
  <si>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</si>
  <si>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</si>
  <si>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</si>
  <si>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</si>
  <si>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</si>
  <si>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</si>
  <si>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</si>
  <si>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</si>
  <si>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</si>
  <si>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</si>
  <si>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</si>
  <si>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</si>
  <si>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</si>
  <si>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</si>
  <si>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</si>
  <si>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</si>
  <si>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</si>
  <si>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</si>
  <si>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</si>
  <si>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</si>
  <si>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</si>
  <si>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</si>
  <si>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</si>
  <si>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</si>
  <si>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</si>
  <si>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</si>
  <si>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</si>
  <si>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</si>
  <si>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</si>
  <si>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</si>
  <si>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</si>
  <si>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</si>
  <si>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</si>
  <si>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</si>
  <si>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</si>
  <si>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</si>
  <si>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</si>
  <si>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</si>
  <si>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</si>
  <si>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</si>
  <si>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</si>
  <si>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</si>
  <si>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</si>
  <si>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</si>
  <si>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</si>
  <si>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</si>
  <si>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</si>
  <si>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</si>
  <si>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</si>
  <si>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</si>
  <si>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</si>
  <si>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</si>
  <si>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</si>
  <si>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</si>
  <si>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</si>
  <si>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</si>
  <si>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</si>
  <si>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</si>
  <si>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</si>
  <si>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</si>
  <si>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</si>
  <si>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</si>
  <si>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</si>
  <si>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</si>
  <si>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</si>
  <si>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</si>
  <si>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</si>
  <si>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</si>
  <si>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</si>
  <si>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</si>
  <si>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</si>
  <si>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</si>
  <si>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</si>
  <si>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</si>
  <si>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</si>
  <si>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</si>
  <si>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</si>
  <si>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</si>
  <si>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</si>
  <si>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</si>
  <si>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</si>
  <si>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</si>
  <si>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</si>
  <si>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</si>
  <si>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</si>
  <si>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</si>
  <si>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</si>
  <si>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</si>
  <si>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</si>
  <si>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</si>
  <si>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</si>
  <si>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</si>
  <si>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</si>
  <si>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</si>
  <si>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</si>
  <si>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</si>
  <si>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</si>
  <si>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</si>
  <si>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</si>
  <si>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</si>
  <si>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</si>
  <si>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</si>
  <si>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</si>
  <si>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</si>
  <si>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</si>
  <si>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</si>
  <si>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</si>
  <si>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</si>
  <si>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</si>
  <si>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</si>
  <si>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</si>
  <si>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</si>
  <si>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</si>
  <si>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</si>
  <si>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</si>
  <si>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</si>
  <si>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</si>
  <si>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</si>
  <si>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</si>
  <si>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</si>
  <si>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</si>
  <si>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</si>
  <si>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</si>
  <si>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</si>
  <si>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</si>
  <si>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</si>
  <si>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</si>
  <si>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</si>
  <si>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</si>
  <si>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</si>
  <si>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</si>
  <si>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</si>
  <si>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</si>
  <si>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</si>
  <si>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</si>
  <si>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</si>
  <si>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</si>
  <si>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</si>
  <si>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</si>
  <si>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</si>
  <si>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</si>
  <si>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</si>
  <si>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</si>
  <si>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</si>
  <si>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</si>
  <si>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</si>
  <si>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</si>
  <si>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</si>
  <si>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</si>
  <si>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</si>
  <si>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</si>
  <si>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</si>
  <si>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</si>
  <si>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</si>
  <si>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</si>
  <si>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</si>
  <si>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</si>
  <si>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</si>
  <si>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</si>
  <si>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</si>
  <si>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</si>
  <si>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</si>
  <si>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</si>
  <si>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</si>
  <si>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</si>
  <si>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</si>
  <si>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</si>
  <si>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</si>
  <si>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</si>
  <si>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</si>
  <si>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</si>
  <si>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</si>
  <si>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</si>
  <si>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</si>
  <si>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</si>
  <si>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</si>
  <si>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</si>
  <si>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</si>
  <si>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</si>
  <si>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</si>
  <si>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</si>
  <si>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</si>
  <si>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</si>
  <si>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</si>
  <si>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</si>
  <si>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</si>
  <si>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</si>
  <si>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</si>
  <si>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</si>
  <si>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</si>
  <si>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</si>
  <si>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</si>
  <si>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</si>
  <si>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</si>
  <si>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</si>
  <si>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</si>
  <si>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</si>
  <si>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</si>
  <si>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</si>
  <si>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</si>
  <si>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</si>
  <si>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</si>
  <si>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</si>
  <si>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</si>
  <si>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</si>
  <si>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</si>
  <si>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</si>
  <si>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</si>
  <si>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</si>
  <si>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</si>
  <si>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</si>
  <si>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</si>
  <si>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</si>
  <si>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</si>
  <si>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</si>
  <si>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</si>
  <si>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</si>
  <si>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</si>
  <si>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</si>
  <si>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</si>
  <si>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</si>
  <si>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</si>
  <si>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</si>
  <si>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</si>
  <si>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</si>
  <si>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</si>
  <si>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</si>
  <si>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</si>
  <si>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</si>
  <si>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</si>
  <si>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</si>
  <si>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</si>
  <si>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</si>
  <si>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</si>
  <si>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</si>
  <si>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</si>
  <si>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</si>
  <si>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</si>
  <si>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</si>
  <si>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</si>
  <si>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</si>
  <si>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</si>
  <si>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</si>
  <si>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</si>
  <si>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</si>
  <si>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</si>
  <si>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</si>
  <si>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</si>
  <si>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</si>
  <si>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</si>
  <si>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</si>
  <si>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</si>
  <si>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</si>
  <si>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</si>
  <si>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</si>
  <si>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</si>
  <si>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</si>
  <si>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</si>
  <si>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</si>
  <si>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</si>
  <si>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</si>
  <si>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</si>
  <si>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</si>
  <si>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</si>
  <si>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</si>
  <si>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</si>
  <si>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</si>
  <si>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</si>
  <si>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</si>
  <si>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</si>
  <si>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</si>
  <si>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</si>
  <si>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</si>
  <si>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</si>
  <si>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</si>
  <si>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</si>
  <si>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</si>
  <si>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</si>
  <si>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</si>
  <si>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</si>
  <si>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</si>
  <si>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</si>
  <si>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</si>
  <si>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</si>
  <si>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</si>
  <si>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</si>
  <si>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</si>
  <si>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</si>
  <si>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</si>
  <si>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</si>
  <si>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</si>
  <si>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</si>
  <si>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</si>
  <si>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</si>
  <si>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</si>
  <si>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</si>
  <si>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</si>
  <si>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</si>
  <si>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</si>
  <si>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</si>
  <si>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</si>
  <si>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</si>
  <si>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</si>
  <si>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</si>
  <si>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</si>
  <si>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</si>
  <si>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</si>
  <si>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</si>
  <si>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</si>
  <si>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</si>
  <si>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</si>
  <si>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</si>
  <si>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</si>
  <si>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</si>
  <si>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</si>
  <si>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</si>
  <si>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</si>
  <si>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</si>
  <si>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</si>
  <si>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</si>
  <si>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</si>
  <si>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</si>
  <si>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</si>
  <si>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</si>
  <si>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</si>
  <si>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</si>
  <si>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</si>
  <si>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</si>
  <si>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</si>
  <si>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</si>
  <si>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</si>
  <si>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</si>
  <si>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</si>
  <si>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</si>
  <si>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</si>
  <si>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</si>
  <si>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</si>
  <si>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</si>
  <si>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</si>
  <si>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</si>
  <si>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</si>
  <si>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</si>
  <si>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</si>
  <si>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</si>
  <si>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</si>
  <si>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</si>
  <si>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</si>
  <si>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</si>
  <si>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</si>
  <si>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</si>
  <si>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</si>
  <si>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</si>
  <si>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</si>
  <si>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</si>
  <si>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</si>
  <si>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</si>
  <si>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</si>
  <si>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</si>
  <si>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</si>
  <si>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</si>
  <si>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</si>
  <si>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</si>
  <si>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</si>
  <si>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</si>
  <si>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</si>
  <si>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</si>
  <si>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</si>
  <si>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</si>
  <si>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</si>
  <si>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</si>
  <si>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</si>
  <si>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</si>
  <si>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</si>
  <si>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</si>
  <si>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</si>
  <si>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</si>
  <si>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</si>
  <si>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</si>
  <si>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</si>
  <si>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</si>
  <si>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</si>
  <si>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</si>
  <si>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</si>
  <si>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</si>
  <si>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</si>
  <si>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</si>
  <si>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</si>
  <si>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</si>
  <si>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</si>
  <si>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</si>
  <si>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</si>
  <si>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</si>
  <si>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</si>
  <si>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</si>
  <si>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</si>
  <si>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</si>
  <si>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</si>
  <si>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</si>
  <si>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</si>
  <si>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</si>
  <si>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</si>
  <si>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</si>
  <si>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</si>
  <si>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</si>
  <si>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</si>
  <si>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</si>
  <si>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</si>
  <si>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</si>
  <si>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</si>
  <si>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</si>
  <si>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</si>
  <si>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</si>
  <si>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</si>
  <si>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</si>
  <si>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</si>
  <si>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</si>
  <si>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</si>
  <si>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</si>
  <si>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</si>
  <si>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</si>
  <si>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</si>
  <si>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</si>
  <si>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</si>
  <si>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</si>
  <si>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</si>
  <si>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</si>
  <si>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</si>
  <si>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</si>
  <si>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</si>
  <si>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</si>
  <si>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</si>
  <si>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</si>
  <si>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</si>
  <si>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</si>
  <si>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</si>
  <si>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</si>
  <si>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</si>
  <si>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</si>
  <si>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</si>
  <si>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</si>
  <si>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</si>
  <si>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</si>
  <si>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</si>
  <si>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</si>
  <si>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</si>
  <si>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</si>
  <si>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</si>
  <si>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</si>
  <si>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</si>
  <si>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</si>
  <si>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</si>
  <si>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</si>
  <si>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</si>
  <si>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</si>
  <si>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</si>
  <si>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</si>
  <si>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</si>
  <si>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</si>
  <si>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</si>
  <si>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</si>
  <si>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</si>
  <si>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</si>
  <si>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</si>
  <si>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</si>
  <si>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</si>
  <si>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</si>
  <si>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</si>
  <si>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</si>
  <si>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</si>
  <si>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</si>
  <si>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</si>
  <si>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</si>
  <si>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</si>
  <si>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</si>
  <si>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</si>
  <si>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</si>
  <si>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</si>
  <si>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</si>
  <si>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</si>
  <si>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</si>
  <si>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</si>
  <si>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</si>
  <si>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</si>
  <si>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</si>
  <si>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</si>
  <si>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</si>
  <si>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</si>
  <si>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</si>
  <si>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</si>
  <si>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</si>
  <si>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</si>
  <si>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</si>
  <si>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</si>
  <si>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</si>
  <si>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</si>
  <si>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</si>
  <si>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</si>
  <si>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</si>
  <si>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</si>
  <si>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</si>
  <si>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</si>
  <si>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</si>
  <si>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</si>
  <si>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</si>
  <si>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</si>
  <si>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</si>
  <si>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</si>
  <si>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</si>
  <si>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</si>
  <si>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</si>
  <si>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</si>
  <si>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</si>
  <si>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</si>
  <si>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</si>
  <si>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</si>
  <si>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</si>
  <si>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</si>
  <si>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</si>
  <si>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</si>
  <si>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</si>
  <si>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</si>
  <si>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</si>
  <si>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</si>
  <si>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</si>
  <si>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</si>
  <si>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</si>
  <si>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</si>
  <si>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</si>
  <si>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</si>
  <si>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</si>
  <si>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</si>
  <si>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</si>
  <si>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</si>
  <si>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</si>
  <si>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</si>
  <si>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</si>
  <si>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</si>
  <si>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</si>
  <si>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</si>
  <si>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</si>
  <si>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</si>
  <si>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</si>
  <si>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</si>
  <si>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</si>
  <si>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</si>
  <si>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</si>
  <si>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</si>
  <si>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</si>
  <si>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</si>
  <si>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</si>
  <si>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</si>
  <si>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</si>
  <si>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</si>
  <si>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</si>
  <si>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</si>
  <si>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</si>
  <si>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</si>
  <si>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</si>
  <si>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</si>
  <si>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</si>
  <si>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</si>
  <si>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</si>
  <si>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</si>
  <si>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</si>
  <si>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</si>
  <si>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</si>
  <si>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</si>
  <si>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</si>
  <si>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</si>
  <si>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</si>
  <si>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</si>
  <si>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</si>
  <si>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</si>
  <si>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</si>
  <si>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</si>
  <si>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</si>
  <si>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</si>
  <si>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</si>
  <si>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</si>
  <si>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</si>
  <si>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</si>
  <si>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</si>
  <si>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</si>
  <si>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</si>
  <si>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</si>
  <si>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</si>
  <si>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</si>
  <si>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</si>
  <si>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</si>
  <si>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</si>
  <si>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</si>
  <si>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</si>
  <si>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</si>
  <si>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</si>
  <si>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</si>
  <si>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</si>
  <si>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</si>
  <si>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</si>
  <si>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</si>
  <si>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</si>
  <si>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</si>
  <si>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</si>
  <si>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</si>
  <si>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</si>
  <si>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</si>
  <si>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</si>
  <si>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</si>
  <si>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</si>
  <si>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</si>
  <si>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</si>
  <si>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</si>
  <si>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</si>
  <si>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</si>
  <si>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</si>
  <si>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</si>
  <si>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</si>
  <si>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</si>
  <si>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</si>
  <si>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</si>
  <si>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</si>
  <si>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</si>
  <si>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</si>
  <si>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</si>
  <si>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</si>
  <si>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</si>
  <si>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</si>
  <si>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</si>
  <si>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</si>
  <si>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</si>
  <si>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</si>
  <si>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</si>
  <si>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</si>
  <si>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</si>
  <si>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</si>
  <si>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</si>
  <si>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</si>
  <si>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</si>
  <si>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</si>
  <si>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</si>
  <si>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</si>
  <si>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</si>
  <si>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</si>
  <si>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</si>
  <si>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</si>
  <si>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</si>
  <si>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</si>
  <si>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</si>
  <si>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</si>
  <si>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</si>
  <si>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</si>
  <si>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</si>
  <si>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</si>
  <si>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</si>
  <si>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</si>
  <si>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</si>
  <si>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</si>
  <si>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</si>
  <si>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</si>
  <si>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</si>
  <si>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</si>
  <si>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</si>
  <si>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</si>
  <si>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</si>
  <si>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</si>
  <si>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</si>
  <si>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</si>
  <si>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</si>
  <si>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</si>
  <si>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</si>
  <si>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</si>
  <si>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</si>
  <si>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</si>
  <si>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</si>
  <si>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</si>
  <si>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</si>
  <si>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</si>
  <si>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</si>
  <si>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</si>
  <si>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</si>
  <si>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</si>
  <si>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</si>
  <si>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</si>
  <si>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</si>
  <si>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</si>
  <si>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</si>
  <si>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</si>
  <si>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</si>
  <si>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</si>
  <si>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</si>
  <si>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</si>
  <si>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</si>
  <si>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</si>
  <si>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</si>
  <si>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</si>
  <si>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</si>
  <si>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</si>
  <si>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</si>
  <si>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</si>
  <si>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</si>
  <si>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</si>
  <si>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</si>
  <si>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</si>
  <si>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</si>
  <si>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</si>
  <si>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</si>
  <si>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</si>
  <si>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</si>
  <si>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</si>
  <si>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</si>
  <si>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</si>
  <si>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</si>
  <si>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</si>
  <si>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</si>
  <si>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</si>
  <si>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</si>
  <si>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</si>
  <si>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</si>
  <si>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</si>
  <si>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</si>
  <si>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</si>
  <si>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</si>
  <si>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</si>
  <si>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</si>
  <si>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</si>
  <si>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</si>
  <si>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</si>
  <si>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</si>
  <si>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</si>
  <si>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</si>
  <si>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</si>
  <si>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</si>
  <si>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</si>
  <si>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</si>
  <si>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</si>
  <si>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</si>
  <si>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</si>
  <si>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</si>
  <si>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</si>
  <si>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</si>
  <si>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</si>
  <si>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</si>
  <si>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</si>
  <si>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</si>
  <si>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</si>
  <si>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</si>
  <si>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</si>
  <si>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</si>
  <si>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</si>
  <si>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</si>
  <si>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</si>
  <si>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</si>
  <si>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</si>
  <si>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</si>
  <si>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</si>
  <si>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</si>
  <si>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</si>
  <si>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</si>
  <si>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</si>
  <si>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</si>
  <si>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</si>
  <si>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</si>
  <si>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</si>
  <si>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</si>
  <si>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</si>
  <si>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</si>
  <si>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</si>
  <si>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</si>
  <si>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</si>
  <si>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</si>
  <si>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</si>
  <si>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</si>
  <si>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</si>
  <si>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</si>
  <si>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</si>
  <si>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</si>
  <si>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</si>
  <si>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</si>
  <si>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</si>
  <si>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</si>
  <si>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</si>
  <si>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</si>
  <si>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</si>
  <si>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</si>
  <si>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</si>
  <si>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</si>
  <si>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</si>
  <si>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</si>
  <si>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</si>
  <si>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</si>
  <si>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</si>
  <si>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</si>
  <si>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</si>
  <si>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</si>
  <si>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</si>
  <si>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</si>
  <si>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</si>
  <si>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</si>
  <si>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</si>
  <si>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</si>
  <si>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</si>
  <si>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</si>
  <si>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</si>
  <si>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</si>
  <si>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</si>
  <si>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</si>
  <si>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</si>
  <si>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</si>
  <si>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</si>
  <si>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</si>
  <si>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</si>
  <si>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</si>
  <si>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</si>
  <si>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</si>
  <si>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</si>
  <si>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</si>
  <si>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</si>
  <si>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</si>
  <si>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</si>
  <si>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</si>
  <si>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</si>
  <si>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</si>
  <si>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</si>
  <si>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</si>
  <si>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</si>
  <si>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</si>
  <si>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</si>
  <si>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</si>
  <si>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</si>
  <si>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</si>
  <si>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</si>
  <si>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</si>
  <si>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</si>
  <si>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</si>
  <si>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</si>
  <si>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</si>
  <si>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</si>
  <si>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</si>
  <si>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</si>
  <si>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</si>
  <si>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</si>
  <si>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</si>
  <si>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</si>
  <si>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</si>
  <si>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</si>
  <si>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</si>
  <si>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</si>
  <si>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</si>
  <si>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</si>
  <si>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</si>
  <si>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</si>
  <si>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</si>
  <si>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</si>
  <si>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</si>
  <si>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</si>
  <si>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</si>
  <si>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</si>
  <si>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</si>
  <si>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</si>
  <si>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</si>
  <si>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</si>
  <si>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</si>
  <si>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</si>
  <si>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</si>
  <si>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</si>
  <si>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</si>
  <si>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</si>
  <si>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</si>
  <si>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</si>
  <si>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</si>
  <si>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</si>
  <si>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</si>
  <si>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</si>
  <si>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</si>
  <si>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</si>
  <si>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</si>
  <si>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</si>
  <si>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</si>
  <si>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</si>
  <si>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</si>
  <si>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</si>
  <si>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</si>
  <si>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</si>
  <si>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</si>
  <si>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</si>
  <si>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</si>
  <si>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</si>
  <si>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</si>
  <si>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</si>
  <si>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</si>
  <si>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</si>
  <si>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</si>
  <si>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</si>
  <si>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</si>
  <si>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</si>
  <si>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</si>
  <si>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</si>
  <si>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</si>
  <si>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</si>
  <si>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</si>
  <si>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</si>
  <si>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</si>
  <si>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</si>
  <si>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</si>
  <si>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</si>
  <si>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</si>
  <si>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</si>
  <si>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</si>
  <si>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</si>
  <si>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</si>
  <si>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</si>
  <si>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</si>
  <si>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</si>
  <si>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</si>
  <si>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</si>
  <si>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</si>
  <si>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</si>
  <si>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</si>
  <si>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</si>
  <si>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</si>
  <si>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</si>
  <si>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</si>
  <si>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</si>
  <si>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</si>
  <si>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</si>
  <si>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</si>
  <si>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</si>
  <si>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</si>
  <si>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</si>
  <si>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</si>
  <si>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</si>
  <si>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</si>
  <si>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</si>
  <si>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</si>
  <si>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</si>
  <si>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</si>
  <si>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</si>
  <si>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</si>
  <si>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</si>
  <si>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</si>
  <si>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</si>
  <si>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</si>
  <si>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</si>
  <si>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</si>
  <si>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</si>
  <si>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</si>
  <si>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</si>
  <si>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</si>
  <si>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</si>
  <si>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</si>
  <si>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</si>
  <si>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</si>
  <si>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</si>
  <si>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</si>
  <si>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</si>
  <si>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</si>
  <si>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</si>
  <si>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</si>
  <si>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</si>
  <si>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</si>
  <si>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</si>
  <si>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</si>
  <si>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</si>
  <si>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</si>
  <si>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</si>
  <si>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</si>
  <si>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</si>
  <si>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</si>
  <si>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</si>
  <si>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</si>
  <si>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</si>
  <si>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</si>
  <si>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</si>
  <si>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</si>
  <si>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</si>
  <si>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</si>
  <si>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</si>
  <si>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</si>
  <si>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</si>
  <si>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</si>
  <si>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</si>
  <si>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</si>
  <si>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</si>
  <si>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</si>
  <si>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</si>
  <si>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</si>
  <si>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</si>
  <si>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</si>
  <si>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</si>
  <si>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</si>
  <si>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</si>
  <si>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</si>
  <si>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</si>
  <si>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</si>
  <si>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</si>
  <si>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</si>
  <si>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</si>
  <si>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</si>
  <si>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</si>
  <si>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</si>
  <si>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</si>
  <si>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</si>
  <si>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</si>
  <si>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</si>
  <si>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</si>
  <si>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</si>
  <si>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</si>
  <si>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</si>
  <si>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</si>
  <si>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</si>
  <si>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</si>
  <si>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</si>
  <si>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</si>
  <si>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</si>
  <si>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</si>
  <si>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</si>
  <si>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</si>
  <si>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</si>
  <si>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</si>
  <si>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</si>
  <si>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</si>
  <si>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</si>
  <si>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</si>
  <si>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</si>
  <si>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</si>
  <si>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</si>
  <si>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</si>
  <si>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</si>
  <si>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</si>
  <si>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</si>
  <si>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</si>
  <si>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</si>
  <si>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</si>
  <si>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</si>
  <si>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</si>
  <si>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</si>
  <si>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</si>
  <si>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</si>
  <si>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</si>
  <si>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</si>
  <si>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</si>
  <si>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</si>
  <si>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</si>
  <si>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</si>
  <si>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</si>
  <si>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</si>
  <si>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</si>
  <si>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</si>
  <si>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</si>
  <si>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</si>
  <si>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</si>
  <si>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</si>
  <si>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</si>
  <si>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</si>
  <si>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</si>
  <si>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</si>
  <si>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</si>
  <si>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</si>
  <si>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</si>
  <si>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</si>
  <si>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</si>
  <si>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</si>
  <si>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</si>
  <si>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</si>
  <si>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</si>
  <si>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</si>
  <si>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</si>
  <si>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</si>
  <si>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</si>
  <si>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</si>
  <si>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</si>
  <si>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</si>
  <si>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</si>
  <si>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</si>
  <si>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</si>
  <si>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</si>
  <si>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</si>
  <si>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</si>
  <si>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</si>
  <si>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</si>
  <si>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</si>
  <si>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</si>
  <si>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</si>
  <si>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</si>
  <si>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</si>
  <si>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</si>
  <si>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</si>
  <si>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</si>
  <si>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</si>
  <si>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</si>
  <si>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</si>
  <si>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</si>
  <si>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</si>
  <si>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</si>
  <si>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</si>
  <si>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</si>
  <si>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</si>
  <si>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</si>
  <si>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</si>
  <si>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</si>
  <si>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</si>
  <si>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</si>
  <si>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</si>
  <si>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</si>
  <si>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</si>
  <si>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</si>
  <si>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</si>
  <si>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</si>
  <si>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</si>
  <si>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</si>
  <si>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</si>
  <si>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</si>
  <si>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</si>
  <si>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</si>
  <si>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</si>
  <si>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</si>
  <si>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</si>
  <si>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</si>
  <si>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</si>
  <si>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</si>
  <si>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</si>
  <si>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</si>
  <si>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</si>
  <si>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</si>
  <si>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</si>
  <si>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</si>
  <si>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</si>
  <si>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</si>
  <si>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</si>
  <si>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</si>
  <si>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</si>
  <si>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</si>
  <si>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</si>
  <si>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</si>
  <si>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</si>
  <si>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</si>
  <si>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</si>
  <si>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</si>
  <si>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</si>
  <si>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</si>
  <si>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</si>
  <si>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</si>
  <si>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</si>
  <si>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</si>
  <si>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</si>
  <si>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</si>
  <si>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</si>
  <si>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</si>
  <si>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</si>
  <si>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</si>
  <si>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</si>
  <si>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</si>
  <si>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</si>
  <si>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</si>
  <si>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</si>
  <si>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</si>
  <si>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</si>
  <si>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</si>
  <si>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</si>
  <si>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</si>
  <si>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</si>
  <si>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</si>
  <si>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</si>
  <si>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</si>
  <si>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</si>
  <si>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</si>
  <si>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</si>
  <si>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</si>
  <si>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</si>
  <si>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</si>
  <si>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</si>
  <si>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</si>
  <si>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</si>
  <si>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</si>
  <si>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</si>
  <si>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</si>
  <si>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</si>
  <si>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</si>
  <si>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</si>
  <si>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</si>
  <si>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</si>
  <si>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</si>
  <si>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</si>
  <si>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</si>
  <si>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</si>
  <si>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</si>
  <si>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</si>
  <si>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</si>
  <si>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</si>
  <si>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</si>
  <si>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</si>
  <si>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</si>
  <si>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</si>
  <si>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</si>
  <si>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</si>
  <si>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</si>
  <si>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</si>
  <si>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</si>
  <si>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</si>
  <si>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</si>
  <si>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</si>
  <si>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</si>
  <si>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</si>
  <si>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</si>
  <si>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</si>
  <si>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</si>
  <si>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</si>
  <si>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</si>
  <si>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</si>
  <si>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</si>
  <si>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</si>
  <si>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</si>
  <si>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</si>
  <si>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</si>
  <si>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</si>
  <si>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</si>
  <si>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</si>
  <si>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</si>
  <si>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</si>
  <si>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</si>
  <si>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</si>
  <si>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</si>
  <si>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</si>
  <si>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</si>
  <si>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</si>
  <si>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</si>
  <si>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</si>
  <si>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</si>
  <si>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</si>
  <si>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</si>
  <si>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</si>
  <si>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</si>
  <si>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</si>
  <si>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</si>
  <si>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</si>
  <si>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</si>
  <si>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</si>
  <si>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</si>
  <si>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</si>
  <si>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</si>
  <si>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</si>
  <si>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</si>
  <si>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</si>
  <si>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</si>
  <si>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</si>
  <si>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</si>
  <si>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</si>
  <si>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</si>
  <si>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</si>
  <si>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</si>
  <si>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</si>
  <si>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</si>
  <si>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</si>
  <si>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</si>
  <si>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</si>
  <si>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</si>
  <si>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</si>
  <si>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</si>
  <si>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</si>
  <si>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</si>
  <si>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</si>
  <si>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</si>
  <si>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</si>
  <si>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</si>
  <si>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</si>
  <si>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</si>
  <si>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</si>
  <si>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</si>
  <si>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</si>
  <si>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</si>
  <si>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</si>
  <si>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</si>
  <si>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</si>
  <si>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</si>
  <si>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</si>
  <si>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</si>
  <si>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</si>
  <si>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</si>
  <si>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</si>
  <si>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</si>
  <si>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</si>
  <si>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</si>
  <si>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</si>
  <si>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</si>
  <si>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</si>
  <si>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</si>
  <si>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</si>
  <si>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</si>
  <si>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</si>
  <si>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</si>
  <si>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</si>
  <si>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</si>
  <si>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</si>
  <si>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</si>
  <si>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</si>
  <si>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</si>
  <si>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</si>
  <si>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</si>
  <si>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</si>
  <si>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</si>
  <si>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</si>
  <si>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</si>
  <si>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</si>
  <si>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</si>
  <si>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</si>
  <si>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</si>
  <si>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</si>
  <si>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</si>
  <si>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</si>
  <si>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</si>
  <si>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</si>
  <si>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</si>
  <si>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</si>
  <si>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</si>
  <si>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</si>
  <si>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</si>
  <si>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</si>
  <si>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</si>
  <si>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</si>
  <si>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</si>
  <si>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</si>
  <si>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</si>
  <si>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</si>
  <si>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</si>
  <si>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</si>
  <si>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</si>
  <si>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</si>
  <si>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</si>
  <si>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</si>
  <si>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</si>
  <si>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</si>
  <si>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</si>
  <si>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</si>
  <si>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</si>
  <si>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</si>
  <si>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</si>
  <si>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</si>
  <si>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</si>
  <si>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</si>
  <si>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</si>
  <si>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</si>
  <si>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</si>
  <si>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</si>
  <si>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</si>
  <si>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</si>
  <si>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</si>
  <si>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</si>
  <si>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</si>
  <si>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</si>
  <si>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</si>
  <si>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</si>
  <si>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</si>
  <si>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</si>
  <si>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</si>
  <si>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</si>
  <si>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</si>
  <si>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</si>
  <si>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</si>
  <si>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</si>
  <si>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</si>
  <si>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</si>
  <si>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</si>
  <si>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</si>
  <si>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</si>
  <si>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</si>
  <si>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</si>
  <si>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</si>
  <si>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</si>
  <si>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</si>
  <si>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</si>
  <si>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</si>
  <si>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</si>
  <si>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</si>
  <si>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</si>
  <si>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</si>
  <si>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</si>
  <si>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</si>
  <si>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</si>
  <si>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</si>
  <si>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</si>
  <si>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</si>
  <si>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</si>
  <si>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</si>
  <si>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</si>
  <si>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</si>
  <si>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</si>
  <si>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</si>
  <si>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</si>
  <si>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</si>
  <si>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</si>
  <si>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</si>
  <si>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</si>
  <si>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</si>
  <si>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</si>
  <si>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</si>
  <si>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</si>
  <si>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</si>
  <si>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</si>
  <si>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</si>
  <si>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</si>
  <si>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</si>
  <si>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</si>
  <si>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</si>
  <si>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</si>
  <si>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</si>
  <si>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</si>
  <si>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</si>
  <si>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</si>
  <si>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</si>
  <si>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</si>
  <si>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</si>
  <si>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</si>
  <si>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</si>
  <si>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</si>
  <si>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</si>
  <si>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</si>
  <si>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</si>
  <si>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</si>
  <si>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</si>
  <si>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</si>
  <si>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</si>
  <si>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</si>
  <si>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</si>
  <si>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</si>
  <si>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</si>
  <si>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</si>
  <si>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</si>
  <si>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</si>
  <si>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</si>
  <si>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</si>
  <si>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</si>
  <si>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</si>
  <si>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</si>
  <si>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</si>
  <si>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</si>
  <si>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</si>
  <si>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</si>
  <si>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</si>
  <si>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</si>
  <si>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</si>
  <si>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</si>
  <si>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</si>
  <si>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</si>
  <si>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</si>
  <si>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</si>
  <si>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</si>
  <si>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</si>
  <si>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</si>
  <si>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</si>
  <si>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</si>
  <si>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</si>
  <si>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</si>
  <si>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</si>
  <si>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</si>
  <si>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</si>
  <si>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</si>
  <si>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</si>
  <si>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</si>
  <si>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</si>
  <si>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</si>
  <si>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</si>
  <si>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</si>
  <si>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</si>
  <si>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</si>
  <si>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</si>
  <si>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</si>
  <si>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</si>
  <si>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</si>
  <si>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</si>
  <si>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</si>
  <si>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</si>
  <si>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</si>
  <si>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</si>
  <si>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</si>
  <si>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</si>
  <si>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</si>
  <si>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</si>
  <si>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</si>
  <si>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</si>
  <si>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</si>
  <si>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</si>
  <si>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</si>
  <si>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</si>
  <si>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</si>
  <si>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</si>
  <si>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</si>
  <si>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</si>
  <si>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</si>
  <si>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</si>
  <si>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</si>
  <si>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</si>
  <si>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</si>
  <si>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</si>
  <si>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</si>
  <si>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</si>
  <si>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</si>
  <si>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</si>
  <si>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</si>
  <si>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</si>
  <si>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</si>
  <si>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</si>
  <si>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</si>
  <si>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</si>
  <si>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</si>
  <si>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</si>
  <si>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</si>
  <si>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</si>
  <si>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</si>
  <si>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</si>
  <si>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</si>
  <si>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</si>
  <si>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</si>
  <si>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</si>
  <si>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</si>
  <si>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</si>
  <si>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</si>
  <si>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</si>
  <si>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</si>
  <si>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</si>
  <si>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</si>
  <si>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</si>
  <si>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</si>
  <si>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</si>
  <si>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</si>
  <si>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</si>
  <si>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</si>
  <si>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</si>
  <si>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</si>
  <si>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</si>
  <si>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</si>
  <si>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</si>
  <si>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</si>
  <si>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</si>
  <si>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</si>
  <si>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</si>
  <si>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</si>
  <si>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</si>
  <si>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</si>
  <si>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</si>
  <si>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</si>
  <si>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</si>
  <si>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</si>
  <si>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</si>
  <si>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</si>
  <si>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</si>
  <si>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</si>
  <si>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</si>
  <si>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</si>
  <si>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</si>
  <si>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</si>
  <si>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</si>
  <si>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</si>
  <si>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</si>
  <si>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</si>
  <si>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</si>
  <si>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</si>
  <si>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</si>
  <si>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</si>
  <si>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</si>
  <si>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</si>
  <si>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</si>
  <si>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</si>
  <si>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</si>
  <si>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</si>
  <si>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</si>
  <si>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</si>
  <si>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</si>
  <si>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</si>
  <si>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</si>
  <si>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</si>
  <si>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</si>
  <si>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</si>
  <si>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</si>
  <si>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</si>
  <si>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</si>
  <si>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</si>
  <si>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</si>
  <si>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</si>
  <si>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</si>
  <si>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</si>
  <si>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</si>
  <si>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</si>
  <si>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</si>
  <si>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</si>
  <si>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</si>
  <si>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</si>
  <si>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</si>
  <si>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</si>
  <si>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</si>
  <si>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</si>
  <si>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</si>
  <si>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</si>
  <si>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</si>
  <si>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</si>
  <si>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</si>
  <si>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</si>
  <si>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</si>
  <si>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</si>
  <si>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</si>
  <si>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</si>
  <si>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</si>
  <si>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</si>
  <si>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</si>
  <si>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</si>
  <si>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</si>
  <si>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</si>
  <si>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</si>
  <si>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</si>
  <si>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</si>
  <si>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</si>
  <si>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</si>
  <si>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</si>
  <si>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</si>
  <si>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</si>
  <si>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</si>
  <si>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</si>
  <si>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</si>
  <si>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</si>
  <si>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</si>
  <si>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</si>
  <si>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</si>
  <si>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</si>
  <si>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</si>
  <si>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</si>
  <si>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</si>
  <si>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</si>
  <si>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</si>
  <si>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</si>
  <si>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</si>
  <si>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</si>
  <si>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</si>
  <si>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</si>
  <si>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</si>
  <si>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</si>
  <si>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</si>
  <si>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</si>
  <si>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</si>
  <si>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</si>
  <si>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</si>
  <si>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</si>
  <si>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</si>
  <si>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</si>
  <si>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</si>
  <si>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</si>
  <si>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</si>
  <si>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</si>
  <si>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</si>
  <si>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</si>
  <si>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</si>
  <si>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</si>
  <si>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</si>
  <si>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</si>
  <si>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</si>
  <si>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</si>
  <si>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</si>
  <si>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</si>
  <si>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</si>
  <si>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</si>
  <si>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</si>
  <si>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</si>
  <si>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</si>
  <si>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</si>
  <si>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</si>
  <si>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</si>
  <si>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</si>
  <si>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</si>
  <si>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</si>
  <si>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</si>
  <si>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</si>
  <si>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</si>
  <si>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</si>
  <si>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</si>
  <si>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</si>
  <si>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</si>
  <si>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</si>
  <si>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</si>
  <si>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</si>
  <si>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</si>
  <si>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</si>
  <si>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</si>
  <si>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</si>
  <si>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</si>
  <si>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</si>
  <si>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</si>
  <si>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</si>
  <si>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</si>
  <si>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</si>
  <si>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</si>
  <si>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</si>
  <si>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</si>
  <si>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</si>
  <si>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</si>
  <si>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</si>
  <si>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</si>
  <si>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</si>
  <si>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</si>
  <si>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</si>
  <si>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</si>
  <si>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</si>
  <si>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</si>
  <si>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</si>
  <si>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</si>
  <si>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</si>
  <si>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</si>
  <si>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</si>
  <si>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</si>
  <si>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</si>
  <si>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</si>
  <si>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</si>
  <si>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</si>
  <si>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</si>
  <si>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</si>
  <si>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</si>
  <si>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</si>
  <si>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</si>
  <si>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</si>
  <si>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</si>
  <si>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</si>
  <si>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</si>
  <si>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</si>
  <si>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</si>
  <si>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</si>
  <si>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</si>
  <si>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</si>
  <si>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</si>
  <si>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</si>
  <si>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</si>
  <si>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</si>
  <si>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</si>
  <si>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</si>
  <si>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</si>
  <si>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</si>
  <si>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</si>
  <si>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</si>
  <si>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</si>
  <si>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</si>
  <si>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</si>
  <si>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</si>
  <si>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</si>
  <si>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</si>
  <si>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</si>
  <si>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</si>
  <si>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</si>
  <si>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</si>
  <si>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</si>
  <si>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</si>
  <si>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</si>
  <si>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</si>
  <si>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</si>
  <si>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</si>
  <si>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</si>
  <si>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</si>
  <si>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</si>
  <si>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</si>
  <si>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</si>
  <si>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</si>
  <si>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</si>
  <si>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</si>
  <si>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</si>
  <si>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</si>
  <si>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</si>
  <si>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</si>
  <si>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</si>
  <si>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</si>
  <si>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</si>
  <si>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</si>
  <si>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</si>
  <si>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</si>
  <si>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</si>
  <si>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</si>
  <si>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</si>
  <si>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</si>
  <si>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</si>
  <si>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</si>
  <si>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</si>
  <si>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</si>
  <si>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</si>
  <si>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</si>
  <si>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</si>
  <si>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</si>
  <si>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</si>
  <si>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</si>
  <si>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</si>
  <si>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</si>
  <si>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</si>
  <si>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</si>
  <si>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</si>
  <si>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</si>
  <si>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</si>
  <si>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</si>
  <si>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</si>
  <si>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</si>
  <si>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</si>
  <si>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</si>
  <si>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</si>
  <si>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</si>
  <si>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</si>
  <si>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</si>
  <si>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</si>
  <si>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</si>
  <si>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</si>
  <si>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</si>
  <si>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</si>
  <si>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</si>
  <si>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</si>
  <si>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</si>
  <si>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</si>
  <si>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</si>
  <si>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</si>
  <si>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</si>
  <si>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</si>
  <si>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</si>
  <si>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</si>
  <si>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</si>
  <si>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</si>
  <si>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</si>
  <si>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</si>
  <si>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</si>
  <si>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</si>
  <si>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</si>
  <si>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</si>
  <si>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</si>
  <si>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</si>
  <si>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</si>
  <si>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</si>
  <si>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</si>
  <si>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</si>
  <si>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</si>
  <si>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</si>
  <si>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</si>
  <si>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</si>
  <si>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</si>
  <si>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</si>
  <si>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</si>
  <si>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</si>
  <si>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</si>
  <si>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</si>
  <si>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</si>
  <si>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</si>
  <si>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</si>
  <si>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</si>
  <si>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</si>
  <si>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</si>
  <si>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</si>
  <si>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</si>
  <si>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</si>
  <si>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</si>
  <si>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</si>
  <si>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</si>
  <si>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</si>
  <si>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</si>
  <si>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</si>
  <si>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</si>
  <si>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</si>
  <si>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</si>
  <si>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</si>
  <si>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</si>
  <si>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</si>
  <si>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</si>
  <si>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</si>
  <si>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</si>
  <si>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</si>
  <si>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</si>
  <si>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</si>
  <si>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</si>
  <si>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</si>
  <si>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</si>
  <si>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</si>
  <si>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</si>
  <si>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</si>
  <si>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</si>
  <si>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</si>
  <si>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</si>
  <si>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</si>
  <si>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</si>
  <si>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</si>
  <si>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</si>
  <si>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</si>
  <si>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</si>
  <si>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</si>
  <si>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</si>
  <si>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</si>
  <si>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</si>
  <si>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</si>
  <si>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</si>
  <si>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</si>
  <si>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</si>
  <si>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</si>
  <si>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</si>
  <si>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</si>
  <si>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</si>
  <si>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</si>
  <si>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</si>
  <si>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</si>
  <si>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</si>
  <si>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</si>
  <si>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</si>
  <si>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</si>
  <si>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</si>
  <si>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</si>
  <si>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</si>
  <si>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</si>
  <si>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</si>
  <si>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</si>
  <si>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</si>
  <si>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</si>
  <si>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</si>
  <si>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</si>
  <si>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</si>
  <si>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</si>
  <si>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</si>
  <si>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</si>
  <si>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</si>
  <si>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</si>
  <si>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</si>
  <si>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</si>
  <si>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</si>
  <si>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</si>
  <si>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</si>
  <si>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</si>
  <si>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</si>
  <si>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</si>
  <si>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</si>
  <si>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</si>
  <si>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</si>
  <si>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</si>
  <si>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</si>
  <si>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</si>
  <si>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</si>
  <si>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</si>
  <si>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</si>
  <si>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</si>
  <si>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</si>
  <si>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</si>
  <si>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</si>
  <si>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</si>
  <si>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</si>
  <si>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</si>
  <si>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</si>
  <si>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</si>
  <si>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</si>
  <si>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</si>
  <si>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</si>
  <si>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</si>
  <si>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</si>
  <si>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</si>
  <si>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</si>
  <si>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</si>
  <si>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</si>
  <si>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</si>
  <si>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</si>
  <si>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</si>
  <si>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</si>
  <si>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</si>
  <si>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</si>
  <si>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</si>
  <si>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</si>
  <si>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</si>
  <si>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</si>
  <si>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</si>
  <si>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</si>
  <si>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</si>
  <si>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</si>
  <si>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</si>
  <si>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</si>
  <si>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</si>
  <si>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</si>
  <si>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</si>
  <si>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</si>
  <si>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</si>
  <si>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</si>
  <si>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</si>
  <si>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</si>
  <si>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</si>
  <si>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</si>
  <si>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</si>
  <si>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</si>
  <si>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</si>
  <si>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</si>
  <si>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</si>
  <si>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</si>
  <si>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</si>
  <si>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</si>
  <si>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</si>
  <si>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</si>
  <si>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</si>
  <si>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</si>
  <si>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</si>
  <si>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</si>
  <si>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</si>
  <si>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</si>
  <si>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</si>
  <si>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</si>
  <si>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</si>
  <si>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</si>
  <si>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</si>
  <si>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</si>
  <si>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</si>
  <si>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</si>
  <si>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</si>
  <si>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</si>
  <si>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</si>
  <si>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</si>
  <si>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</si>
  <si>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</si>
  <si>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</si>
  <si>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</si>
  <si>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</si>
  <si>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</si>
  <si>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</si>
  <si>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</si>
  <si>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</si>
  <si>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</si>
  <si>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</si>
  <si>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</si>
  <si>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</si>
  <si>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</si>
  <si>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</si>
  <si>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</si>
  <si>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</si>
  <si>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</si>
  <si>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</si>
  <si>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</si>
  <si>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</si>
  <si>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</si>
  <si>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</si>
  <si>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</si>
  <si>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</si>
  <si>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</si>
  <si>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</si>
  <si>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</si>
  <si>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</si>
  <si>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</si>
  <si>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</si>
  <si>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</si>
  <si>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</si>
  <si>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</si>
  <si>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</si>
  <si>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</si>
  <si>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</si>
  <si>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</si>
  <si>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</si>
  <si>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</si>
  <si>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</si>
  <si>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</si>
  <si>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</si>
  <si>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</si>
  <si>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</si>
  <si>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</si>
  <si>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</si>
  <si>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</si>
  <si>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</si>
  <si>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</si>
  <si>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</si>
  <si>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</si>
  <si>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</si>
  <si>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</si>
  <si>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</si>
  <si>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</si>
  <si>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</si>
  <si>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</si>
  <si>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</si>
  <si>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</si>
  <si>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</si>
  <si>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</si>
  <si>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</si>
  <si>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</si>
  <si>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</si>
  <si>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</si>
  <si>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</si>
  <si>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</si>
  <si>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</si>
  <si>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</si>
  <si>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</si>
  <si>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</si>
  <si>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</si>
  <si>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</si>
  <si>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</si>
  <si>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</si>
  <si>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</si>
  <si>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</si>
  <si>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</si>
  <si>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</si>
  <si>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</si>
  <si>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</si>
  <si>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</si>
  <si>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</si>
  <si>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</si>
  <si>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</si>
  <si>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</si>
  <si>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</si>
  <si>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</si>
  <si>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</si>
  <si>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</si>
  <si>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</si>
  <si>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</si>
  <si>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</si>
  <si>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</si>
  <si>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</si>
  <si>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</si>
  <si>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</si>
  <si>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</si>
  <si>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</si>
  <si>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</si>
  <si>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</si>
  <si>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</si>
  <si>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</si>
  <si>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</si>
  <si>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</si>
  <si>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</si>
  <si>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</si>
  <si>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</si>
  <si>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</si>
  <si>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</si>
  <si>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</si>
  <si>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</si>
  <si>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</si>
  <si>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</si>
  <si>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</si>
  <si>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</si>
  <si>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</si>
  <si>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</si>
  <si>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</si>
  <si>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</si>
  <si>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</si>
  <si>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</si>
  <si>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</si>
  <si>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</si>
  <si>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</si>
  <si>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</si>
  <si>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</si>
  <si>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</si>
  <si>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</si>
  <si>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</si>
  <si>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</si>
  <si>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</si>
  <si>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</si>
  <si>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</si>
  <si>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</si>
  <si>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</si>
  <si>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</si>
  <si>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</si>
  <si>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</si>
  <si>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</si>
  <si>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</si>
  <si>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</si>
  <si>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</si>
  <si>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</si>
  <si>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</si>
  <si>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</si>
  <si>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</si>
  <si>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</si>
  <si>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</si>
  <si>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</si>
  <si>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</si>
  <si>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</si>
  <si>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</si>
  <si>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</si>
  <si>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</si>
  <si>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</si>
  <si>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</si>
  <si>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</si>
  <si>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</si>
  <si>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</si>
  <si>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</si>
  <si>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</si>
  <si>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</si>
  <si>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</si>
  <si>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</si>
  <si>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</si>
  <si>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</si>
  <si>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</si>
  <si>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</si>
  <si>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</si>
  <si>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</si>
  <si>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</si>
  <si>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</si>
  <si>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</si>
  <si>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</si>
  <si>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</si>
  <si>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</si>
  <si>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</si>
  <si>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</si>
  <si>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</si>
  <si>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</si>
  <si>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</si>
  <si>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</si>
  <si>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</si>
  <si>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</si>
  <si>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</si>
  <si>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</si>
  <si>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</si>
  <si>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</si>
  <si>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</si>
  <si>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</si>
  <si>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</si>
  <si>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</si>
  <si>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</si>
  <si>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</si>
  <si>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</si>
  <si>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</si>
  <si>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</si>
  <si>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</si>
  <si>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</si>
  <si>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</si>
  <si>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</si>
  <si>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</si>
  <si>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</si>
  <si>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</si>
  <si>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</si>
  <si>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</si>
  <si>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</si>
  <si>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</si>
  <si>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</si>
  <si>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</si>
  <si>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</si>
  <si>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</si>
  <si>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</si>
  <si>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</si>
  <si>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</si>
  <si>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</si>
  <si>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</si>
  <si>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</si>
  <si>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</si>
  <si>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</si>
  <si>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</si>
  <si>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</si>
  <si>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</si>
  <si>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</si>
  <si>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</si>
  <si>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</si>
  <si>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</si>
  <si>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</si>
  <si>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</si>
  <si>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</si>
  <si>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</si>
  <si>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</si>
  <si>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</si>
  <si>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</si>
  <si>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</si>
  <si>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</si>
  <si>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</si>
  <si>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</si>
  <si>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</si>
  <si>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</si>
  <si>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</si>
  <si>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</si>
  <si>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</si>
  <si>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</si>
  <si>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</si>
  <si>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</si>
  <si>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</si>
  <si>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</si>
  <si>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</si>
  <si>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</si>
  <si>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</si>
  <si>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</si>
  <si>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</si>
  <si>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</si>
  <si>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</si>
  <si>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</si>
  <si>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</si>
  <si>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</si>
  <si>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</si>
  <si>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</si>
  <si>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</si>
  <si>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</si>
  <si>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</si>
  <si>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</si>
  <si>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</si>
  <si>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</si>
  <si>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</si>
  <si>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</si>
  <si>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</si>
  <si>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</si>
  <si>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</si>
  <si>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</si>
  <si>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</si>
  <si>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</si>
  <si>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</si>
  <si>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</si>
  <si>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</si>
  <si>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</si>
  <si>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</si>
  <si>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</si>
  <si>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</si>
  <si>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</si>
  <si>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</si>
  <si>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</si>
  <si>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</si>
  <si>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</si>
  <si>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</si>
  <si>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</si>
  <si>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</si>
  <si>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</si>
  <si>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</si>
  <si>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</si>
  <si>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</si>
  <si>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</si>
  <si>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</si>
  <si>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</si>
  <si>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</si>
  <si>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</si>
  <si>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</si>
  <si>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</si>
  <si>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</si>
  <si>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</si>
  <si>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</si>
  <si>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</si>
  <si>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</si>
  <si>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</si>
  <si>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</si>
  <si>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</si>
  <si>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</si>
  <si>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</si>
  <si>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</si>
  <si>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</si>
  <si>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</si>
  <si>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</si>
  <si>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</si>
  <si>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</si>
  <si>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</si>
  <si>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</si>
  <si>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</si>
  <si>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</si>
  <si>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</si>
  <si>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</si>
  <si>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</si>
  <si>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</si>
  <si>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</si>
  <si>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</si>
  <si>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</si>
  <si>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</si>
  <si>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</si>
  <si>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</si>
  <si>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</si>
  <si>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</si>
  <si>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</si>
  <si>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</si>
  <si>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</si>
  <si>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</si>
  <si>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</si>
  <si>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</si>
  <si>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</si>
  <si>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</si>
  <si>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</si>
  <si>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</si>
  <si>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</si>
  <si>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</si>
  <si>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</si>
  <si>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</si>
  <si>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</si>
  <si>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</si>
  <si>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</si>
  <si>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</si>
  <si>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</si>
  <si>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</si>
  <si>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</si>
  <si>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</si>
  <si>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</si>
  <si>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</si>
  <si>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</si>
  <si>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</si>
  <si>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</si>
  <si>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</si>
  <si>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</si>
  <si>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</si>
  <si>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</si>
  <si>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</si>
  <si>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</si>
  <si>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</si>
  <si>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</si>
  <si>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</si>
  <si>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</si>
  <si>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</si>
  <si>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</si>
  <si>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</si>
  <si>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</si>
  <si>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</si>
  <si>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</si>
  <si>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</si>
  <si>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</si>
  <si>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</si>
  <si>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</si>
  <si>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</si>
  <si>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</si>
  <si>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</si>
  <si>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</si>
  <si>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</si>
  <si>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</si>
  <si>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</si>
  <si>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</si>
  <si>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</si>
  <si>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</si>
  <si>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</si>
  <si>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</si>
  <si>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</si>
  <si>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</si>
  <si>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</si>
  <si>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</si>
  <si>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</si>
  <si>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</si>
  <si>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</si>
  <si>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</si>
  <si>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</si>
  <si>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</si>
  <si>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</si>
  <si>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</si>
  <si>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</si>
  <si>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</si>
  <si>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</si>
  <si>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</si>
  <si>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</si>
  <si>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</si>
  <si>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</si>
  <si>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</si>
  <si>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</si>
  <si>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</si>
  <si>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</si>
  <si>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</si>
  <si>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</si>
  <si>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</si>
  <si>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</si>
  <si>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</si>
  <si>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</si>
  <si>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</si>
  <si>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</si>
  <si>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</si>
  <si>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</si>
  <si>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</si>
  <si>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</si>
  <si>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</si>
  <si>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</si>
  <si>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</si>
  <si>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</si>
  <si>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</si>
  <si>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</si>
  <si>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</si>
  <si>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</si>
  <si>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</si>
  <si>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</si>
  <si>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</si>
  <si>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</si>
  <si>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</si>
  <si>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</si>
  <si>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</si>
  <si>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</si>
  <si>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</si>
  <si>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</si>
  <si>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</si>
  <si>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</si>
  <si>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</si>
  <si>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</si>
  <si>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</si>
  <si>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</si>
  <si>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</si>
  <si>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</si>
  <si>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</si>
  <si>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</si>
  <si>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</si>
  <si>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</si>
  <si>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</si>
  <si>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</si>
  <si>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</si>
  <si>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</si>
  <si>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</si>
  <si>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</si>
  <si>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</si>
  <si>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</si>
  <si>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</si>
  <si>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</si>
  <si>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</si>
  <si>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</si>
  <si>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</si>
  <si>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</si>
  <si>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</si>
  <si>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</si>
  <si>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</si>
  <si>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</si>
  <si>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</si>
  <si>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</si>
  <si>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</si>
  <si>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</si>
  <si>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</si>
  <si>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</si>
  <si>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</si>
  <si>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</si>
  <si>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</si>
  <si>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</si>
  <si>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</si>
  <si>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</si>
  <si>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</si>
  <si>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</si>
  <si>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</si>
  <si>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</si>
  <si>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</si>
  <si>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</si>
  <si>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</si>
  <si>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</si>
  <si>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</si>
  <si>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</si>
  <si>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</si>
  <si>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</si>
  <si>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</si>
  <si>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</si>
  <si>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</si>
  <si>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</si>
  <si>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</si>
  <si>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</si>
  <si>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</si>
  <si>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</si>
  <si>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</si>
  <si>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</si>
  <si>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</si>
  <si>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</si>
  <si>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</si>
  <si>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</si>
  <si>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</si>
  <si>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</si>
  <si>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</si>
  <si>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</si>
  <si>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</si>
  <si>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</si>
  <si>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</si>
  <si>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</si>
  <si>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</si>
  <si>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</si>
  <si>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</si>
  <si>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</si>
  <si>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</si>
  <si>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</si>
  <si>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</si>
  <si>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</si>
  <si>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</si>
  <si>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</si>
  <si>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</si>
  <si>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</si>
  <si>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</si>
  <si>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</si>
  <si>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</si>
  <si>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</si>
  <si>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</si>
  <si>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</si>
  <si>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</si>
  <si>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</si>
  <si>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</si>
  <si>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</si>
  <si>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</si>
  <si>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</si>
  <si>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</si>
  <si>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</si>
  <si>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</si>
  <si>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</si>
  <si>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</si>
  <si>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</si>
  <si>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</si>
  <si>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</si>
  <si>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</si>
  <si>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</si>
  <si>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</si>
  <si>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</si>
  <si>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</si>
  <si>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</si>
  <si>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</si>
  <si>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</si>
  <si>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</si>
  <si>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</si>
  <si>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</si>
  <si>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</si>
  <si>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</si>
  <si>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</si>
  <si>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</si>
  <si>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</si>
  <si>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</si>
  <si>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</si>
  <si>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</si>
  <si>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</si>
  <si>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</si>
  <si>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</si>
  <si>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</si>
  <si>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</si>
  <si>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</si>
  <si>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</si>
  <si>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</si>
  <si>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</si>
  <si>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</si>
  <si>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</si>
  <si>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</si>
  <si>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</si>
  <si>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</si>
  <si>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</si>
  <si>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</si>
  <si>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</si>
  <si>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</si>
  <si>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</si>
  <si>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</si>
  <si>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</si>
  <si>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</si>
  <si>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</si>
  <si>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</si>
  <si>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</si>
  <si>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</si>
  <si>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</si>
  <si>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</si>
  <si>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</si>
  <si>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</si>
  <si>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</si>
  <si>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</si>
  <si>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</si>
  <si>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</si>
  <si>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</si>
  <si>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</si>
  <si>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</si>
  <si>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</si>
  <si>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</si>
  <si>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</si>
  <si>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</si>
  <si>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</si>
  <si>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</si>
  <si>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</si>
  <si>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</si>
  <si>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</si>
  <si>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</si>
  <si>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</si>
  <si>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</si>
  <si>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</si>
  <si>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</si>
  <si>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</si>
  <si>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</si>
  <si>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</si>
  <si>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</si>
  <si>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</si>
  <si>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</si>
  <si>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</si>
  <si>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</si>
  <si>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</si>
  <si>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</si>
  <si>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</si>
  <si>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</si>
  <si>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</si>
  <si>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</si>
  <si>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</si>
  <si>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</si>
  <si>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</si>
  <si>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</si>
  <si>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</si>
  <si>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</si>
  <si>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</si>
  <si>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</si>
  <si>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</si>
  <si>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</si>
  <si>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</si>
  <si>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</si>
  <si>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</si>
  <si>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</si>
  <si>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</si>
  <si>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</si>
  <si>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</si>
  <si>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</si>
  <si>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</si>
  <si>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</si>
  <si>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</si>
  <si>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</si>
  <si>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</si>
  <si>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</si>
  <si>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</si>
  <si>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</si>
  <si>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</si>
  <si>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</si>
  <si>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</si>
  <si>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</si>
  <si>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</si>
  <si>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</si>
  <si>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</si>
  <si>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</si>
  <si>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</si>
  <si>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</si>
  <si>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</si>
  <si>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</si>
  <si>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</si>
  <si>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</si>
  <si>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</si>
  <si>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</si>
  <si>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</si>
  <si>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</si>
  <si>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</si>
  <si>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</si>
  <si>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</si>
  <si>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</si>
  <si>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</si>
  <si>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</si>
  <si>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</si>
  <si>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</si>
  <si>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</si>
  <si>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</si>
  <si>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</si>
  <si>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</si>
  <si>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</si>
  <si>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</si>
  <si>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</si>
  <si>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</si>
  <si>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</si>
  <si>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</si>
  <si>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</si>
  <si>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</si>
  <si>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</si>
  <si>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</si>
  <si>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</si>
  <si>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</si>
  <si>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</si>
  <si>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</si>
  <si>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</si>
  <si>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</si>
  <si>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</si>
  <si>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</si>
  <si>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</si>
  <si>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</si>
  <si>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</si>
  <si>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</si>
  <si>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</si>
  <si>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</si>
  <si>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</si>
  <si>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</si>
  <si>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</si>
  <si>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</si>
  <si>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</si>
  <si>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</si>
  <si>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</si>
  <si>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</si>
  <si>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</si>
  <si>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</si>
  <si>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</si>
  <si>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</si>
  <si>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</si>
  <si>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</si>
  <si>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</si>
  <si>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</si>
  <si>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</si>
  <si>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</si>
  <si>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</si>
  <si>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</si>
  <si>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</si>
  <si>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</si>
  <si>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</si>
  <si>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</si>
  <si>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</si>
  <si>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</si>
  <si>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</si>
  <si>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</si>
  <si>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</si>
  <si>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</si>
  <si>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</si>
  <si>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</si>
  <si>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</si>
  <si>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</si>
  <si>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</si>
  <si>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</si>
  <si>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</si>
  <si>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</si>
  <si>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</si>
  <si>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</si>
  <si>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</si>
  <si>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</si>
  <si>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</si>
  <si>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</si>
  <si>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</si>
  <si>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</si>
  <si>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</si>
  <si>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</si>
  <si>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</si>
  <si>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</si>
  <si>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</si>
  <si>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</si>
  <si>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</si>
  <si>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</si>
  <si>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</si>
  <si>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</si>
  <si>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</si>
  <si>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</si>
  <si>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</si>
  <si>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</si>
  <si>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</si>
  <si>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</si>
  <si>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</si>
  <si>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</si>
  <si>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</si>
  <si>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</si>
  <si>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</si>
  <si>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</si>
  <si>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</si>
  <si>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</si>
  <si>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</si>
  <si>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</si>
  <si>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</si>
  <si>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</si>
  <si>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</si>
  <si>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</si>
  <si>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</si>
  <si>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</si>
  <si>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</si>
  <si>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</si>
  <si>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</si>
  <si>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</si>
  <si>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</si>
  <si>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</si>
  <si>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</si>
  <si>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</si>
  <si>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</si>
  <si>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</si>
  <si>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</si>
  <si>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</si>
  <si>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</si>
  <si>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</si>
  <si>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</si>
  <si>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</si>
  <si>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</si>
  <si>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</si>
  <si>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</si>
  <si>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</si>
  <si>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</si>
  <si>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</si>
  <si>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</si>
  <si>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</si>
  <si>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</si>
  <si>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</si>
  <si>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</si>
  <si>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</si>
  <si>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</si>
  <si>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</si>
  <si>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</si>
  <si>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</si>
  <si>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</si>
  <si>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</si>
  <si>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</si>
  <si>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</si>
  <si>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</si>
  <si>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</si>
  <si>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</si>
  <si>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</si>
  <si>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</si>
  <si>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</si>
  <si>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</si>
  <si>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</si>
  <si>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</si>
  <si>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</si>
  <si>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</si>
  <si>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</si>
  <si>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</si>
  <si>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</si>
  <si>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</si>
  <si>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</si>
  <si>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</si>
  <si>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</si>
  <si>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</si>
  <si>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</si>
  <si>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</si>
  <si>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</si>
  <si>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</si>
  <si>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</si>
  <si>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</si>
  <si>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</si>
  <si>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</si>
  <si>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</si>
  <si>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</si>
  <si>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</si>
  <si>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</si>
  <si>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</si>
  <si>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</si>
  <si>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</si>
  <si>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</si>
  <si>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</si>
  <si>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</si>
  <si>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</si>
  <si>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</si>
  <si>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</si>
  <si>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</si>
  <si>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</si>
  <si>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</si>
  <si>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</si>
  <si>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</si>
  <si>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</si>
  <si>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</si>
  <si>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</si>
  <si>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</si>
  <si>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</si>
  <si>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</si>
  <si>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</si>
  <si>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</si>
  <si>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</si>
  <si>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</si>
  <si>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</si>
  <si>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</si>
  <si>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</si>
  <si>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</si>
  <si>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</si>
  <si>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</si>
  <si>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</si>
  <si>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</si>
  <si>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</si>
  <si>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</si>
  <si>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</si>
  <si>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</si>
  <si>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</si>
  <si>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</si>
  <si>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</si>
  <si>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</si>
  <si>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</si>
  <si>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</si>
  <si>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</si>
  <si>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</si>
  <si>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</si>
  <si>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</si>
  <si>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</si>
  <si>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</si>
  <si>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</si>
  <si>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</si>
  <si>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</si>
  <si>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</si>
  <si>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</si>
  <si>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</si>
  <si>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</si>
  <si>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</si>
  <si>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</si>
  <si>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</si>
  <si>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</si>
  <si>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</si>
  <si>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</si>
  <si>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</si>
  <si>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</si>
  <si>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</si>
  <si>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</si>
  <si>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</si>
  <si>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</si>
  <si>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</si>
  <si>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</si>
  <si>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</si>
  <si>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</si>
  <si>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</si>
  <si>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</si>
  <si>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</si>
  <si>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</si>
  <si>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</si>
  <si>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</si>
  <si>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</si>
  <si>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</si>
  <si>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</si>
  <si>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</si>
  <si>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</si>
  <si>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</si>
  <si>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</si>
  <si>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</si>
  <si>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</si>
  <si>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</si>
  <si>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</si>
  <si>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</si>
  <si>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</si>
  <si>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</si>
  <si>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</si>
  <si>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</si>
  <si>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</si>
  <si>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</si>
  <si>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</si>
  <si>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</si>
  <si>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</si>
  <si>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</si>
  <si>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</si>
  <si>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</si>
  <si>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</si>
  <si>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</si>
  <si>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</si>
  <si>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</si>
  <si>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</si>
  <si>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</si>
  <si>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</si>
  <si>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</si>
  <si>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</si>
  <si>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</si>
  <si>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</si>
  <si>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</si>
  <si>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</si>
  <si>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</si>
  <si>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</si>
  <si>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</si>
  <si>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</si>
  <si>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</si>
  <si>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</si>
  <si>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</si>
  <si>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</si>
  <si>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</si>
  <si>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</si>
  <si>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</si>
  <si>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</si>
  <si>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</si>
  <si>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</si>
  <si>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</si>
  <si>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</si>
  <si>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</si>
  <si>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</si>
  <si>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</si>
  <si>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</si>
  <si>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</si>
  <si>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</si>
  <si>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</si>
  <si>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</si>
  <si>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</si>
  <si>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</si>
  <si>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</si>
  <si>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</si>
  <si>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</si>
  <si>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</si>
  <si>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</si>
  <si>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</si>
  <si>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</si>
  <si>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</si>
  <si>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</si>
  <si>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</si>
  <si>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</si>
  <si>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</si>
  <si>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</si>
  <si>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</si>
  <si>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</si>
  <si>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</si>
  <si>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</si>
  <si>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</si>
  <si>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</si>
  <si>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</si>
  <si>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</si>
  <si>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</si>
  <si>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</si>
  <si>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</si>
  <si>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</si>
  <si>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</si>
  <si>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</si>
  <si>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</si>
  <si>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</si>
  <si>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</si>
  <si>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</si>
  <si>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</si>
  <si>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</si>
  <si>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</si>
  <si>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</si>
  <si>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</si>
  <si>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</si>
  <si>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</si>
  <si>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</si>
  <si>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</si>
  <si>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</si>
  <si>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</si>
  <si>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</si>
  <si>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</si>
  <si>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</si>
  <si>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</si>
  <si>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</si>
  <si>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</si>
  <si>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</si>
  <si>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</si>
  <si>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</si>
  <si>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</si>
  <si>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</si>
  <si>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</si>
  <si>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</si>
  <si>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</si>
  <si>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</si>
  <si>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</si>
  <si>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</si>
  <si>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</si>
  <si>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</si>
  <si>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</si>
  <si>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</si>
  <si>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</si>
  <si>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</si>
  <si>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</si>
  <si>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</si>
  <si>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</si>
  <si>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</si>
  <si>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</si>
  <si>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</si>
  <si>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</si>
  <si>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</si>
  <si>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</si>
  <si>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</si>
  <si>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</si>
  <si>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</si>
  <si>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</si>
  <si>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</si>
  <si>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</si>
  <si>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</si>
  <si>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</si>
  <si>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</si>
  <si>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</si>
  <si>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</si>
  <si>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</si>
  <si>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</si>
  <si>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</si>
  <si>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</si>
  <si>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</si>
  <si>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</si>
  <si>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</si>
  <si>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</si>
  <si>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</si>
  <si>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</si>
  <si>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</si>
  <si>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</si>
  <si>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</si>
  <si>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</si>
  <si>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</si>
  <si>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</si>
  <si>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</si>
  <si>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</si>
  <si>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</si>
  <si>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</si>
  <si>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</si>
  <si>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</si>
  <si>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</si>
  <si>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</si>
  <si>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</si>
  <si>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</si>
  <si>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</si>
  <si>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</si>
  <si>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</si>
  <si>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</si>
  <si>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</si>
  <si>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</si>
  <si>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</si>
  <si>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</si>
  <si>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</si>
  <si>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</si>
  <si>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</si>
  <si>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</si>
  <si>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</si>
  <si>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</si>
  <si>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</si>
  <si>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</si>
  <si>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</si>
  <si>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</si>
  <si>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</si>
  <si>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</si>
  <si>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</si>
  <si>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</si>
  <si>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</si>
  <si>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</si>
  <si>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</si>
  <si>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</si>
  <si>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</si>
  <si>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</si>
  <si>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</si>
  <si>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</si>
  <si>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</si>
  <si>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</si>
  <si>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</si>
  <si>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</si>
  <si>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</si>
  <si>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</si>
  <si>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</si>
  <si>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</si>
  <si>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</si>
  <si>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</si>
  <si>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</si>
  <si>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</si>
  <si>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</si>
  <si>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</si>
  <si>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</si>
  <si>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</si>
  <si>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</si>
  <si>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</si>
  <si>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</si>
  <si>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</si>
  <si>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</si>
  <si>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</si>
  <si>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</si>
  <si>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</si>
  <si>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</si>
  <si>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</si>
  <si>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</si>
  <si>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</si>
  <si>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</si>
  <si>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</si>
  <si>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</si>
  <si>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</si>
  <si>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</si>
  <si>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</si>
  <si>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</si>
  <si>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</si>
  <si>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</si>
  <si>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</si>
  <si>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</si>
  <si>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</si>
  <si>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</si>
  <si>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</si>
  <si>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</si>
  <si>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</si>
  <si>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</si>
  <si>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</si>
  <si>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</si>
  <si>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</si>
  <si>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</si>
  <si>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</si>
  <si>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</si>
  <si>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</si>
  <si>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</si>
  <si>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</si>
  <si>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</si>
  <si>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</si>
  <si>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</si>
  <si>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</si>
  <si>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</si>
  <si>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</si>
  <si>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</si>
  <si>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</si>
  <si>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</si>
  <si>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</si>
  <si>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</si>
  <si>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</si>
  <si>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</si>
  <si>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</si>
  <si>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</si>
  <si>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</si>
  <si>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</si>
  <si>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</si>
  <si>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</si>
  <si>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</si>
  <si>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</si>
  <si>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</si>
  <si>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</si>
  <si>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</si>
  <si>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</si>
  <si>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</si>
  <si>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</si>
  <si>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</si>
  <si>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</si>
  <si>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</si>
  <si>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</si>
  <si>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</si>
  <si>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</si>
  <si>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</si>
  <si>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</si>
  <si>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</si>
  <si>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</si>
  <si>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</si>
  <si>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</si>
  <si>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</si>
  <si>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</si>
  <si>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</si>
  <si>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</si>
  <si>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</si>
  <si>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</si>
  <si>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</si>
  <si>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</si>
  <si>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</si>
  <si>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</si>
  <si>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</si>
  <si>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</si>
  <si>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</si>
  <si>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</si>
  <si>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</si>
  <si>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</si>
  <si>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</si>
  <si>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</si>
  <si>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</si>
  <si>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</si>
  <si>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</si>
  <si>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</si>
  <si>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</si>
  <si>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</si>
  <si>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</si>
  <si>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</si>
  <si>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</si>
  <si>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</si>
  <si>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</si>
  <si>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</si>
  <si>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</si>
  <si>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</si>
  <si>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</si>
  <si>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</si>
  <si>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</si>
  <si>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</si>
  <si>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</si>
  <si>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</si>
  <si>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</si>
  <si>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</si>
  <si>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</si>
  <si>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</si>
  <si>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</si>
  <si>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</si>
  <si>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</si>
  <si>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</si>
  <si>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</si>
  <si>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</si>
  <si>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</si>
  <si>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</si>
  <si>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</si>
  <si>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</si>
  <si>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</si>
  <si>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</si>
  <si>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</si>
  <si>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</si>
  <si>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</si>
  <si>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</si>
  <si>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</si>
  <si>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</si>
  <si>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</si>
  <si>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</si>
  <si>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</si>
  <si>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</si>
  <si>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</si>
  <si>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</si>
  <si>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</si>
  <si>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</si>
  <si>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</si>
  <si>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</si>
  <si>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</si>
  <si>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</si>
  <si>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</si>
  <si>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</si>
  <si>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</si>
  <si>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</si>
  <si>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</si>
  <si>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</si>
  <si>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</si>
  <si>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</si>
  <si>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</si>
  <si>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</si>
  <si>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</si>
  <si>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</si>
  <si>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</si>
  <si>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</si>
  <si>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</si>
  <si>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</si>
  <si>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</si>
  <si>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</si>
  <si>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</si>
  <si>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</si>
  <si>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</si>
  <si>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</si>
  <si>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</si>
  <si>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</si>
  <si>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</si>
  <si>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</si>
  <si>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</si>
  <si>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</si>
  <si>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</si>
  <si>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</si>
  <si>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</si>
  <si>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</si>
  <si>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</si>
  <si>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</si>
  <si>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</si>
  <si>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</si>
  <si>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</si>
  <si>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</si>
  <si>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</si>
  <si>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</si>
  <si>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</si>
  <si>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</si>
  <si>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</si>
  <si>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</si>
  <si>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</si>
  <si>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</si>
  <si>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</si>
  <si>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</si>
  <si>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</si>
  <si>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</si>
  <si>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</si>
  <si>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</si>
  <si>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</si>
  <si>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</si>
  <si>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</si>
  <si>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</si>
  <si>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</si>
  <si>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</si>
  <si>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</si>
  <si>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</si>
  <si>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</si>
  <si>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</si>
  <si>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</si>
  <si>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</si>
  <si>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</si>
  <si>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</si>
  <si>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</si>
  <si>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</si>
  <si>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</si>
  <si>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</si>
  <si>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</si>
  <si>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</si>
  <si>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</si>
  <si>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</si>
  <si>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</si>
  <si>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</si>
  <si>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</si>
  <si>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</si>
  <si>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</si>
  <si>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</si>
  <si>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</si>
  <si>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</si>
  <si>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</si>
  <si>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</si>
  <si>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</si>
  <si>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</si>
  <si>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</si>
  <si>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</si>
  <si>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</si>
  <si>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</si>
  <si>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</si>
  <si>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</si>
  <si>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</si>
  <si>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</si>
  <si>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</si>
  <si>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</si>
  <si>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</si>
  <si>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</si>
  <si>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</si>
  <si>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</si>
  <si>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</si>
  <si>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</si>
  <si>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</si>
  <si>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</si>
  <si>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</si>
  <si>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</si>
  <si>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</si>
  <si>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</si>
  <si>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</si>
  <si>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</si>
  <si>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</si>
  <si>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</si>
  <si>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</si>
  <si>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</si>
  <si>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</si>
  <si>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</si>
  <si>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</si>
  <si>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</si>
  <si>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</si>
  <si>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</si>
  <si>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</si>
  <si>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</si>
  <si>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</si>
  <si>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</si>
  <si>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</si>
  <si>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</si>
  <si>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</si>
  <si>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</si>
  <si>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</si>
  <si>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</si>
  <si>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</si>
  <si>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</si>
  <si>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</si>
  <si>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</si>
  <si>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</si>
  <si>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</si>
  <si>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</si>
  <si>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</si>
  <si>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</si>
  <si>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</si>
  <si>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</si>
  <si>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</si>
  <si>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</si>
  <si>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</si>
  <si>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</si>
  <si>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</si>
  <si>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</si>
  <si>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</si>
  <si>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</si>
  <si>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</si>
  <si>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</si>
  <si>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</si>
  <si>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</si>
  <si>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</si>
  <si>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</si>
  <si>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</si>
  <si>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</si>
  <si>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</si>
  <si>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</si>
  <si>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</si>
  <si>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</si>
  <si>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</si>
  <si>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</si>
  <si>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</si>
  <si>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</si>
  <si>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</si>
  <si>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</si>
  <si>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</si>
  <si>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</si>
  <si>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</si>
  <si>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</si>
  <si>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</si>
  <si>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</si>
  <si>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</si>
  <si>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</si>
  <si>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</si>
  <si>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</si>
  <si>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</si>
  <si>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</si>
  <si>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</si>
  <si>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</si>
  <si>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</si>
  <si>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</si>
  <si>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</si>
  <si>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</si>
  <si>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</si>
  <si>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</si>
  <si>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</si>
  <si>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</si>
  <si>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</si>
  <si>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</si>
  <si>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</si>
  <si>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</si>
  <si>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</si>
  <si>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</si>
  <si>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</si>
  <si>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</si>
  <si>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</si>
  <si>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</si>
  <si>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</si>
  <si>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</si>
  <si>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</si>
  <si>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</si>
  <si>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</si>
  <si>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</si>
  <si>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</si>
  <si>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</si>
  <si>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</si>
  <si>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</si>
  <si>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</si>
  <si>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</si>
  <si>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</si>
  <si>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</si>
  <si>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</si>
  <si>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</si>
  <si>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</si>
  <si>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</si>
  <si>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</si>
  <si>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</si>
  <si>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</si>
  <si>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</si>
  <si>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</si>
  <si>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</si>
  <si>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</si>
  <si>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</si>
  <si>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</si>
  <si>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</si>
  <si>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</si>
  <si>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</si>
  <si>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</si>
  <si>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</si>
  <si>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</si>
  <si>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</si>
  <si>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</si>
  <si>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</si>
  <si>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</si>
  <si>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</si>
  <si>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</si>
  <si>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</si>
  <si>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</si>
  <si>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</si>
  <si>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</si>
  <si>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</si>
  <si>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</si>
  <si>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</si>
  <si>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</si>
  <si>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</si>
  <si>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</si>
  <si>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</si>
  <si>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</si>
  <si>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</si>
  <si>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</si>
  <si>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</si>
  <si>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</si>
  <si>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</si>
  <si>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</si>
  <si>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</si>
  <si>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</si>
  <si>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</si>
  <si>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</si>
  <si>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</si>
  <si>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</si>
  <si>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</si>
  <si>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</si>
  <si>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</si>
  <si>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</si>
  <si>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</si>
  <si>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</si>
  <si>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</si>
  <si>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</si>
  <si>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</si>
  <si>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</si>
  <si>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</si>
  <si>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</si>
  <si>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</si>
  <si>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</si>
  <si>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</si>
  <si>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</si>
  <si>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</si>
  <si>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</si>
  <si>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</si>
  <si>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</si>
  <si>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</si>
  <si>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</si>
  <si>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</si>
  <si>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</si>
  <si>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</si>
  <si>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</si>
  <si>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</si>
  <si>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</si>
  <si>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</si>
  <si>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</si>
  <si>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</si>
  <si>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</si>
  <si>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</si>
  <si>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</si>
  <si>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</si>
  <si>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</si>
  <si>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</si>
  <si>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</si>
  <si>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</si>
  <si>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</si>
  <si>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</si>
  <si>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</si>
  <si>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</si>
  <si>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</si>
  <si>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</si>
  <si>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</si>
  <si>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</si>
  <si>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</si>
  <si>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</si>
  <si>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</si>
  <si>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</si>
  <si>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</si>
  <si>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</si>
  <si>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</si>
  <si>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</si>
  <si>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</si>
  <si>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</si>
  <si>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</si>
  <si>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</si>
  <si>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</si>
  <si>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</si>
  <si>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</si>
  <si>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</si>
  <si>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</si>
  <si>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</si>
  <si>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</si>
  <si>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</si>
  <si>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</si>
  <si>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</si>
  <si>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</si>
  <si>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</si>
  <si>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</si>
  <si>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</si>
  <si>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</si>
  <si>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</si>
  <si>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</si>
  <si>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</si>
  <si>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</si>
  <si>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</si>
  <si>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</si>
  <si>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</si>
  <si>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</si>
  <si>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</si>
  <si>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</si>
  <si>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</si>
  <si>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</si>
  <si>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</si>
  <si>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</si>
  <si>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</si>
  <si>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</si>
  <si>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</si>
  <si>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</si>
  <si>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</si>
  <si>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</si>
  <si>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</si>
  <si>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</si>
  <si>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</si>
  <si>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</si>
  <si>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</si>
  <si>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</si>
  <si>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</si>
  <si>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</si>
  <si>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</si>
  <si>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</si>
  <si>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</si>
  <si>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</si>
  <si>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</si>
  <si>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</si>
  <si>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</si>
  <si>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</si>
  <si>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</si>
  <si>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</si>
  <si>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</si>
  <si>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</si>
  <si>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</si>
  <si>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</si>
  <si>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</si>
  <si>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</si>
  <si>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</si>
  <si>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</si>
  <si>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</si>
  <si>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</si>
  <si>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</si>
  <si>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</si>
  <si>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</si>
  <si>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</si>
  <si>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</si>
  <si>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</si>
  <si>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</si>
  <si>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</si>
  <si>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</si>
  <si>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</si>
  <si>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</si>
  <si>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</si>
  <si>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</si>
  <si>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</si>
  <si>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</si>
  <si>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</si>
  <si>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</si>
  <si>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</si>
  <si>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</si>
  <si>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</si>
  <si>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</si>
  <si>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</si>
  <si>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</si>
  <si>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</si>
  <si>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</si>
  <si>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</si>
  <si>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</si>
  <si>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</si>
  <si>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</si>
  <si>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</si>
  <si>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</si>
  <si>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</si>
  <si>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</si>
  <si>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</si>
  <si>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</si>
  <si>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</si>
  <si>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</si>
  <si>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</si>
  <si>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</si>
  <si>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</si>
  <si>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</si>
  <si>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</si>
  <si>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</si>
  <si>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</si>
  <si>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</si>
  <si>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</si>
  <si>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</si>
  <si>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</si>
  <si>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</si>
  <si>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</si>
  <si>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</si>
  <si>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</si>
  <si>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</si>
  <si>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</si>
  <si>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</si>
  <si>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</si>
  <si>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</si>
  <si>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</si>
  <si>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</si>
  <si>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</si>
  <si>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</si>
  <si>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</si>
  <si>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</si>
  <si>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</si>
  <si>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</si>
  <si>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</si>
  <si>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</si>
  <si>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</si>
  <si>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</si>
  <si>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</si>
  <si>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</si>
  <si>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</si>
  <si>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</si>
  <si>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</si>
  <si>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</si>
  <si>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</si>
  <si>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</si>
  <si>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</si>
  <si>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</si>
  <si>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</si>
  <si>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</si>
  <si>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</si>
  <si>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</si>
  <si>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</si>
  <si>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</si>
  <si>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</si>
  <si>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</si>
  <si>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</si>
  <si>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</si>
  <si>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</si>
  <si>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</si>
  <si>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</si>
  <si>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</si>
  <si>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</si>
  <si>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</si>
  <si>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</si>
  <si>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</si>
  <si>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</si>
  <si>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</si>
  <si>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</si>
  <si>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</si>
  <si>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</si>
  <si>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</si>
  <si>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</si>
  <si>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</si>
  <si>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</si>
  <si>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</si>
  <si>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</si>
  <si>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</si>
  <si>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</si>
  <si>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</si>
  <si>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</si>
  <si>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</si>
  <si>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</si>
  <si>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</si>
  <si>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</si>
  <si>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</si>
  <si>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</si>
  <si>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</si>
  <si>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</si>
  <si>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</si>
  <si>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</si>
  <si>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</si>
  <si>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</si>
  <si>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</si>
  <si>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</si>
  <si>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</si>
  <si>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</si>
  <si>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</si>
  <si>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</si>
  <si>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</si>
  <si>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</si>
  <si>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</si>
  <si>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</si>
  <si>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</si>
  <si>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</si>
  <si>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</si>
  <si>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</si>
  <si>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</si>
  <si>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</si>
  <si>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</si>
  <si>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</si>
  <si>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</si>
  <si>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</si>
  <si>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</si>
  <si>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</si>
  <si>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</si>
  <si>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</si>
  <si>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</si>
  <si>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</si>
  <si>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</si>
  <si>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</si>
  <si>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</si>
  <si>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</si>
  <si>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</si>
  <si>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</si>
  <si>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</si>
  <si>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</si>
  <si>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</si>
  <si>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</si>
  <si>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</si>
  <si>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</si>
  <si>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</si>
  <si>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</si>
  <si>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</si>
  <si>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</si>
  <si>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</si>
  <si>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</si>
  <si>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</si>
  <si>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</si>
  <si>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</si>
  <si>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</si>
  <si>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</si>
  <si>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</si>
  <si>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</si>
  <si>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</si>
  <si>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</si>
  <si>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</si>
  <si>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</si>
  <si>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</si>
  <si>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</si>
  <si>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</si>
  <si>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</si>
  <si>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</si>
  <si>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</si>
  <si>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</si>
  <si>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</si>
  <si>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</si>
  <si>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</si>
  <si>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</si>
  <si>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</si>
  <si>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</si>
  <si>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</si>
  <si>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</si>
  <si>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</si>
  <si>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</si>
  <si>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</si>
  <si>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</si>
  <si>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</si>
  <si>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</si>
  <si>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</si>
  <si>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</si>
  <si>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</si>
  <si>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</si>
  <si>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</si>
  <si>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</si>
  <si>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</si>
  <si>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</si>
  <si>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</si>
  <si>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</si>
  <si>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</si>
  <si>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</si>
  <si>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</si>
  <si>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</si>
  <si>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</si>
  <si>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</si>
  <si>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</si>
  <si>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</si>
  <si>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</si>
  <si>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</si>
  <si>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</si>
  <si>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</si>
  <si>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</si>
  <si>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</si>
  <si>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</si>
  <si>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</si>
  <si>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</si>
  <si>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</si>
  <si>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</si>
  <si>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</si>
  <si>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</si>
  <si>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</si>
  <si>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</si>
  <si>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</si>
  <si>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</si>
  <si>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</si>
  <si>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</si>
  <si>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</si>
  <si>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</si>
  <si>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</si>
  <si>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</si>
  <si>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</si>
  <si>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</si>
  <si>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</si>
  <si>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</si>
  <si>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</si>
  <si>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</si>
  <si>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</si>
  <si>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</si>
  <si>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</si>
  <si>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</si>
  <si>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</si>
  <si>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</si>
  <si>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</si>
  <si>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</si>
  <si>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</si>
  <si>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</si>
  <si>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</si>
  <si>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</si>
  <si>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</si>
  <si>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</si>
  <si>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</si>
  <si>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</si>
  <si>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</si>
  <si>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</si>
  <si>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</si>
  <si>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</si>
  <si>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</si>
  <si>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</si>
  <si>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</si>
  <si>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</si>
  <si>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</si>
  <si>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</si>
  <si>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</si>
  <si>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</si>
  <si>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</si>
  <si>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</si>
  <si>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</si>
  <si>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</si>
  <si>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</si>
  <si>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</si>
  <si>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</si>
  <si>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</si>
  <si>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</si>
  <si>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</si>
  <si>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</si>
  <si>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</si>
  <si>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</si>
  <si>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</si>
  <si>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</si>
  <si>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</si>
  <si>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</si>
  <si>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</si>
  <si>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</si>
  <si>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</si>
  <si>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</si>
  <si>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</si>
  <si>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</si>
  <si>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</si>
  <si>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</si>
  <si>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</si>
  <si>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</si>
  <si>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</si>
  <si>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</si>
  <si>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</si>
  <si>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</si>
  <si>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</si>
  <si>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</si>
  <si>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</si>
  <si>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</si>
  <si>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</si>
  <si>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</si>
  <si>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</si>
  <si>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</si>
  <si>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</si>
  <si>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</si>
  <si>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</si>
  <si>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</si>
  <si>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</si>
  <si>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</si>
  <si>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</si>
  <si>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</si>
  <si>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</si>
  <si>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</si>
  <si>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</si>
  <si>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</si>
  <si>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</si>
  <si>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</si>
  <si>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</si>
  <si>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</si>
  <si>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</si>
  <si>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</si>
  <si>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</si>
  <si>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</si>
  <si>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</si>
  <si>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</si>
  <si>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</si>
  <si>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</si>
  <si>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</si>
  <si>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</si>
  <si>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</si>
  <si>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</si>
  <si>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</si>
  <si>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</si>
  <si>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</si>
  <si>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</si>
  <si>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</si>
  <si>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</si>
  <si>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</si>
  <si>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</si>
  <si>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</si>
  <si>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</si>
  <si>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</si>
  <si>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</si>
  <si>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</si>
  <si>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</si>
  <si>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</si>
  <si>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</si>
  <si>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</si>
  <si>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</si>
  <si>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</si>
  <si>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</si>
  <si>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</si>
  <si>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</si>
  <si>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</si>
  <si>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</si>
  <si>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</si>
  <si>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</si>
  <si>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</si>
  <si>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</si>
  <si>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</si>
  <si>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</si>
  <si>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</si>
  <si>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</si>
  <si>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</si>
  <si>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</si>
  <si>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</si>
  <si>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</si>
  <si>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</si>
  <si>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</si>
  <si>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</si>
  <si>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</si>
  <si>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</si>
  <si>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</si>
  <si>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</si>
  <si>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</si>
  <si>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</si>
  <si>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</si>
  <si>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</si>
  <si>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</si>
  <si>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</si>
  <si>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</si>
  <si>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</si>
  <si>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</si>
  <si>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</si>
  <si>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</si>
  <si>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</si>
  <si>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</si>
  <si>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</si>
  <si>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</si>
  <si>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</si>
  <si>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</si>
  <si>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</si>
  <si>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</si>
  <si>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</si>
  <si>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</si>
  <si>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</si>
  <si>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</si>
  <si>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</si>
  <si>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</si>
  <si>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</si>
  <si>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</si>
  <si>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</si>
  <si>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</si>
  <si>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</si>
  <si>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</si>
  <si>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</si>
  <si>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</si>
  <si>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</si>
  <si>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</si>
  <si>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</si>
  <si>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</si>
  <si>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</si>
  <si>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</si>
  <si>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</si>
  <si>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</si>
  <si>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</si>
  <si>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</si>
  <si>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</si>
  <si>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</si>
  <si>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</si>
  <si>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</si>
  <si>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</si>
  <si>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</si>
  <si>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</si>
  <si>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</si>
  <si>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</si>
  <si>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</si>
  <si>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</si>
  <si>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</si>
  <si>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</si>
  <si>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</si>
  <si>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</si>
  <si>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</si>
  <si>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</si>
  <si>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</si>
  <si>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</si>
  <si>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</si>
  <si>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</si>
  <si>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</si>
  <si>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</si>
  <si>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</si>
  <si>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</si>
  <si>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</si>
  <si>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</si>
  <si>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</si>
  <si>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</si>
  <si>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</si>
  <si>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</si>
  <si>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</si>
  <si>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</si>
  <si>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</si>
  <si>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</si>
  <si>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</si>
  <si>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</si>
  <si>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</si>
  <si>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</si>
  <si>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</si>
  <si>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</si>
  <si>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</si>
  <si>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</si>
  <si>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</si>
  <si>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</si>
  <si>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</si>
  <si>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</si>
  <si>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</si>
  <si>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</si>
  <si>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</si>
  <si>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</si>
  <si>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</si>
  <si>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</si>
  <si>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</si>
  <si>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</si>
  <si>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</si>
  <si>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</si>
  <si>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</si>
  <si>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</si>
  <si>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</si>
  <si>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</si>
  <si>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</si>
  <si>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</si>
  <si>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</si>
  <si>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</si>
  <si>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</si>
  <si>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</si>
  <si>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</si>
  <si>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</si>
  <si>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</si>
  <si>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</si>
  <si>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</si>
  <si>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</si>
  <si>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</si>
  <si>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</si>
  <si>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</si>
  <si>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</si>
  <si>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</si>
  <si>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</si>
  <si>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</si>
  <si>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</si>
  <si>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</si>
  <si>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</si>
  <si>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</si>
  <si>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</si>
  <si>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</si>
  <si>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</si>
  <si>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</si>
  <si>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</si>
  <si>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</si>
  <si>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</si>
  <si>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</si>
  <si>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</si>
  <si>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</si>
  <si>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</si>
  <si>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</si>
  <si>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</si>
  <si>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</si>
  <si>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</si>
  <si>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</si>
  <si>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</si>
  <si>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</si>
  <si>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</si>
  <si>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</si>
  <si>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</si>
  <si>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</si>
  <si>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</si>
  <si>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</si>
  <si>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</si>
  <si>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</si>
  <si>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</si>
  <si>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</si>
  <si>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</si>
  <si>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</si>
  <si>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</si>
  <si>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</si>
  <si>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</si>
  <si>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</si>
  <si>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</si>
  <si>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</si>
  <si>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</si>
  <si>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</si>
  <si>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</si>
  <si>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</si>
  <si>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</si>
  <si>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</si>
  <si>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</si>
  <si>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</si>
  <si>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</si>
  <si>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</si>
  <si>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</si>
  <si>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</si>
  <si>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</si>
  <si>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</si>
  <si>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</si>
  <si>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</si>
  <si>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</si>
  <si>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</si>
  <si>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</si>
  <si>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</si>
  <si>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</si>
  <si>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</si>
  <si>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</si>
  <si>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</si>
  <si>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</si>
  <si>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</si>
  <si>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</si>
  <si>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</si>
  <si>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</si>
  <si>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</si>
  <si>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</si>
  <si>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</si>
  <si>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</si>
  <si>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</si>
  <si>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</si>
  <si>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</si>
  <si>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</si>
  <si>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</si>
  <si>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</si>
  <si>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</si>
  <si>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</si>
  <si>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</si>
  <si>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</si>
  <si>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</si>
  <si>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</si>
  <si>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</si>
  <si>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</si>
  <si>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</si>
  <si>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</si>
  <si>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</si>
  <si>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</si>
  <si>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</si>
  <si>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</si>
  <si>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</si>
  <si>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</si>
  <si>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</si>
  <si>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</si>
  <si>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</si>
  <si>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</si>
  <si>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</si>
  <si>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</si>
  <si>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</si>
  <si>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</si>
  <si>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</si>
  <si>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</si>
  <si>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</si>
  <si>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</si>
  <si>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</si>
  <si>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</si>
  <si>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</si>
  <si>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</si>
  <si>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</si>
  <si>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</si>
  <si>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</si>
  <si>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</si>
  <si>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</si>
  <si>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</si>
  <si>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</si>
  <si>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</si>
  <si>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</si>
  <si>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</si>
  <si>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</si>
  <si>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</si>
  <si>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</si>
  <si>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</si>
  <si>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</si>
  <si>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</si>
  <si>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</si>
  <si>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</si>
  <si>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</si>
  <si>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</si>
  <si>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</si>
  <si>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</si>
  <si>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</si>
  <si>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</si>
  <si>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</si>
  <si>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</si>
  <si>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</si>
  <si>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</si>
  <si>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</si>
  <si>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</si>
  <si>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</si>
  <si>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</si>
  <si>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</si>
  <si>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</si>
  <si>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</si>
  <si>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</si>
  <si>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</si>
  <si>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</si>
  <si>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</si>
  <si>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</si>
  <si>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</si>
  <si>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</si>
  <si>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</si>
  <si>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</si>
  <si>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</si>
  <si>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</si>
  <si>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</si>
  <si>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</si>
  <si>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</si>
  <si>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</si>
  <si>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</si>
  <si>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</si>
  <si>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</si>
  <si>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</si>
  <si>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</si>
  <si>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</si>
  <si>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</si>
  <si>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</si>
  <si>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</si>
  <si>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</si>
  <si>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</si>
  <si>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</si>
  <si>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</si>
  <si>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</si>
  <si>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</si>
  <si>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</si>
  <si>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</si>
  <si>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</si>
  <si>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</si>
  <si>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</si>
  <si>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</si>
  <si>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</si>
  <si>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</si>
  <si>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</si>
  <si>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</si>
  <si>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</si>
  <si>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</si>
  <si>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</si>
  <si>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</si>
  <si>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</si>
  <si>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</si>
  <si>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</si>
  <si>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</si>
  <si>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</si>
  <si>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</si>
  <si>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</si>
  <si>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</si>
  <si>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</si>
  <si>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</si>
  <si>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</si>
  <si>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</si>
  <si>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</si>
  <si>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</si>
  <si>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</si>
  <si>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</si>
  <si>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</si>
  <si>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</si>
  <si>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</si>
  <si>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</si>
  <si>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</si>
  <si>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</si>
  <si>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</si>
  <si>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</si>
  <si>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</si>
  <si>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</si>
  <si>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</si>
  <si>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</si>
  <si>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</si>
  <si>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</si>
  <si>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</si>
  <si>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</si>
  <si>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</si>
  <si>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</si>
  <si>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</si>
  <si>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</si>
  <si>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</si>
  <si>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</si>
  <si>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</si>
  <si>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</si>
  <si>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</si>
  <si>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</si>
  <si>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</si>
  <si>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</si>
  <si>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</si>
  <si>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</si>
  <si>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</si>
  <si>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</si>
  <si>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</si>
  <si>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</si>
  <si>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</si>
  <si>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</si>
  <si>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</si>
  <si>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</si>
  <si>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</si>
  <si>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</si>
  <si>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</si>
  <si>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</si>
  <si>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</si>
  <si>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</si>
  <si>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</si>
  <si>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</si>
  <si>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</si>
  <si>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</si>
  <si>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</si>
  <si>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</si>
  <si>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</si>
  <si>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</si>
  <si>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</si>
  <si>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</si>
  <si>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</si>
  <si>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</si>
  <si>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</si>
  <si>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</si>
  <si>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</si>
  <si>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</si>
  <si>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</si>
  <si>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</si>
  <si>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</si>
  <si>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</si>
  <si>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</si>
  <si>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</si>
  <si>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</si>
  <si>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</si>
  <si>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</si>
  <si>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</si>
  <si>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</si>
  <si>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</si>
  <si>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</si>
  <si>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</si>
  <si>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</si>
  <si>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</si>
  <si>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</si>
  <si>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</si>
  <si>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</si>
  <si>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</si>
  <si>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</si>
  <si>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</si>
  <si>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</si>
  <si>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</si>
  <si>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</si>
  <si>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</si>
  <si>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</si>
  <si>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</si>
  <si>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</si>
  <si>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</si>
  <si>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</si>
  <si>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</si>
  <si>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</si>
  <si>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</si>
  <si>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</si>
  <si>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</si>
  <si>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</si>
  <si>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</si>
  <si>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</si>
  <si>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</si>
  <si>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</si>
  <si>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</si>
  <si>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</si>
  <si>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</si>
  <si>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</si>
  <si>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</si>
  <si>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</si>
  <si>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</si>
  <si>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</si>
  <si>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</si>
  <si>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</si>
  <si>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</si>
  <si>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</si>
  <si>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</si>
  <si>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</si>
  <si>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</si>
  <si>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</si>
  <si>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</si>
  <si>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</si>
  <si>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</si>
  <si>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</si>
  <si>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</si>
  <si>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</si>
  <si>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</si>
  <si>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</si>
  <si>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</si>
  <si>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</si>
  <si>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</si>
  <si>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</si>
  <si>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</si>
  <si>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</si>
  <si>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</si>
  <si>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</si>
  <si>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</si>
  <si>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</si>
  <si>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</si>
  <si>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</si>
  <si>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</si>
  <si>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</si>
  <si>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</si>
  <si>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</si>
  <si>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</si>
  <si>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</si>
  <si>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</si>
  <si>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</si>
  <si>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</si>
  <si>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</si>
  <si>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</si>
  <si>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</si>
  <si>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</si>
  <si>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</si>
  <si>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</si>
  <si>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</si>
  <si>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</si>
  <si>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</si>
  <si>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</si>
  <si>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</si>
  <si>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</si>
  <si>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</si>
  <si>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</si>
  <si>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</si>
  <si>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</si>
  <si>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</si>
  <si>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</si>
  <si>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</si>
  <si>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</si>
  <si>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</si>
  <si>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</si>
  <si>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</si>
  <si>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</si>
  <si>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</si>
  <si>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</si>
  <si>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</si>
  <si>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</si>
  <si>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</si>
  <si>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</si>
  <si>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</si>
  <si>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</si>
  <si>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</si>
  <si>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</si>
  <si>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</si>
  <si>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</si>
  <si>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</si>
  <si>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</si>
  <si>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</si>
  <si>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</si>
  <si>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</si>
  <si>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</si>
  <si>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</si>
  <si>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</si>
  <si>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</si>
  <si>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</si>
  <si>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</si>
  <si>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</si>
  <si>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</si>
  <si>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</si>
  <si>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</si>
  <si>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</si>
  <si>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</si>
  <si>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</si>
  <si>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</si>
  <si>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</si>
  <si>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</si>
  <si>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</si>
  <si>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</si>
  <si>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</si>
  <si>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</si>
  <si>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</si>
  <si>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</si>
  <si>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</si>
  <si>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</si>
  <si>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</si>
  <si>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</si>
  <si>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</si>
  <si>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</si>
  <si>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</si>
  <si>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</si>
  <si>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</si>
  <si>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</si>
  <si>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</si>
  <si>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</si>
  <si>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</si>
  <si>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</si>
  <si>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</si>
  <si>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</si>
  <si>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</si>
  <si>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</si>
  <si>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</si>
  <si>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</si>
  <si>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</si>
  <si>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</si>
  <si>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</si>
  <si>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</si>
  <si>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</si>
  <si>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</si>
  <si>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</si>
  <si>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</si>
  <si>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</si>
  <si>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</si>
  <si>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</si>
  <si>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</si>
  <si>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</si>
  <si>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</si>
  <si>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</si>
  <si>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</si>
  <si>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</si>
  <si>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</si>
  <si>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</si>
  <si>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</si>
  <si>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</si>
  <si>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</si>
  <si>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</si>
  <si>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</si>
  <si>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</si>
  <si>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</si>
  <si>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</si>
  <si>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</si>
  <si>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</si>
  <si>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</si>
  <si>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</si>
  <si>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</si>
  <si>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</si>
  <si>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</si>
  <si>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</si>
  <si>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</si>
  <si>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</si>
  <si>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</si>
  <si>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</si>
  <si>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</si>
  <si>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</si>
  <si>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</si>
  <si>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</si>
  <si>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</si>
  <si>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</si>
  <si>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</si>
  <si>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</si>
  <si>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</si>
  <si>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</si>
  <si>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</si>
  <si>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</si>
  <si>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</si>
  <si>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</si>
  <si>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</si>
  <si>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</si>
  <si>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</si>
  <si>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</si>
  <si>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</si>
  <si>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</si>
  <si>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</si>
  <si>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</si>
  <si>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</si>
  <si>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</si>
  <si>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</si>
  <si>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</si>
  <si>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</si>
  <si>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</si>
  <si>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</si>
  <si>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</si>
  <si>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</si>
  <si>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</si>
  <si>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</si>
  <si>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</si>
  <si>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</si>
  <si>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</si>
  <si>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</si>
  <si>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</si>
  <si>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</si>
  <si>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</si>
  <si>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</si>
  <si>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</si>
  <si>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</si>
  <si>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</si>
  <si>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</si>
  <si>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</si>
  <si>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</si>
  <si>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</si>
  <si>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</si>
  <si>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</si>
  <si>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</si>
  <si>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</si>
  <si>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</si>
  <si>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</si>
  <si>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</si>
  <si>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</si>
  <si>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</si>
  <si>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</si>
  <si>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</si>
  <si>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</si>
  <si>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</si>
  <si>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</si>
  <si>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</si>
  <si>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</si>
  <si>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</si>
  <si>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</si>
  <si>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</si>
  <si>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</si>
  <si>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</si>
  <si>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</si>
  <si>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</si>
  <si>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</si>
  <si>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</si>
  <si>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</si>
  <si>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</si>
  <si>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</si>
  <si>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</si>
  <si>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</si>
  <si>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</si>
  <si>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</si>
  <si>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</si>
  <si>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</si>
  <si>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</si>
  <si>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</si>
  <si>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</si>
  <si>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</si>
  <si>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</si>
  <si>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</si>
  <si>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</si>
  <si>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</si>
  <si>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</si>
  <si>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</si>
  <si>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</si>
  <si>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</si>
  <si>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</si>
  <si>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</si>
  <si>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</si>
  <si>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</si>
  <si>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</si>
  <si>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</si>
  <si>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</si>
  <si>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</si>
  <si>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</si>
  <si>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</si>
  <si>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</si>
  <si>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</si>
  <si>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</si>
  <si>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</si>
  <si>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</si>
  <si>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</si>
  <si>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</si>
  <si>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</si>
  <si>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</si>
  <si>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</si>
  <si>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</si>
  <si>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</si>
  <si>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</si>
  <si>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</si>
  <si>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</si>
  <si>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</si>
  <si>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</si>
  <si>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</si>
  <si>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</si>
  <si>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</si>
  <si>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</si>
  <si>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</si>
  <si>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</si>
  <si>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</si>
  <si>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</si>
  <si>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</si>
  <si>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</si>
  <si>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</si>
  <si>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</si>
  <si>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</si>
  <si>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</si>
  <si>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</si>
  <si>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</si>
  <si>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</si>
  <si>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</si>
  <si>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</si>
  <si>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</si>
  <si>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</si>
  <si>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</si>
  <si>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</si>
  <si>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</si>
  <si>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</si>
  <si>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</si>
  <si>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</si>
  <si>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</si>
  <si>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</si>
  <si>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</si>
  <si>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</si>
  <si>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</si>
  <si>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</si>
  <si>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</si>
  <si>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</si>
  <si>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</si>
  <si>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</si>
  <si>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</si>
  <si>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</si>
  <si>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</si>
  <si>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</si>
  <si>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</si>
  <si>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</si>
  <si>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</si>
  <si>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</si>
  <si>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</si>
  <si>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</si>
  <si>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</si>
  <si>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</si>
  <si>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</si>
  <si>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</si>
  <si>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</si>
  <si>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</si>
  <si>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</si>
  <si>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</si>
  <si>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</si>
  <si>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</si>
  <si>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</si>
  <si>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</si>
  <si>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</si>
  <si>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</si>
  <si>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</si>
  <si>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</si>
  <si>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</si>
  <si>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</si>
  <si>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</si>
  <si>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</si>
  <si>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</si>
  <si>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</si>
  <si>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</si>
  <si>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</si>
  <si>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</si>
  <si>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</si>
  <si>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</si>
  <si>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</si>
  <si>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</si>
  <si>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</si>
  <si>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</si>
  <si>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</si>
  <si>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</si>
  <si>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</si>
  <si>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</si>
  <si>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</si>
  <si>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</si>
  <si>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</si>
  <si>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</si>
  <si>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</si>
  <si>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</si>
  <si>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</si>
  <si>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</si>
  <si>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</si>
  <si>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</si>
  <si>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</si>
  <si>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</si>
  <si>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</si>
  <si>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</si>
  <si>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</si>
  <si>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</si>
  <si>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</si>
  <si>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</si>
  <si>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</si>
  <si>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</si>
  <si>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</si>
  <si>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</si>
  <si>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</si>
  <si>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</si>
  <si>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</si>
  <si>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</si>
  <si>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</si>
  <si>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</si>
  <si>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</si>
  <si>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</si>
  <si>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</si>
  <si>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</si>
  <si>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</si>
  <si>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</si>
  <si>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</si>
  <si>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</si>
  <si>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</si>
  <si>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</si>
  <si>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</si>
  <si>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</si>
  <si>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</si>
  <si>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</si>
  <si>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</si>
  <si>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</si>
  <si>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</si>
  <si>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</si>
  <si>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</si>
  <si>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</si>
  <si>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</si>
  <si>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</si>
  <si>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</si>
  <si>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</si>
  <si>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</si>
  <si>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</si>
  <si>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</si>
  <si>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</si>
  <si>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</si>
  <si>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</si>
  <si>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</si>
  <si>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</si>
  <si>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</si>
  <si>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</si>
  <si>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</si>
  <si>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</si>
  <si>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</si>
  <si>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</si>
  <si>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</si>
  <si>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</si>
  <si>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</si>
  <si>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</si>
  <si>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</si>
  <si>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</si>
  <si>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</si>
  <si>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</si>
  <si>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</si>
  <si>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</si>
  <si>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</si>
  <si>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</si>
  <si>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</si>
  <si>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</si>
  <si>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</si>
  <si>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</si>
  <si>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</si>
  <si>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</si>
  <si>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</si>
  <si>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</si>
  <si>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</si>
  <si>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</si>
  <si>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</si>
  <si>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</si>
  <si>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</si>
  <si>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</si>
  <si>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</si>
  <si>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</si>
  <si>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</si>
  <si>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</si>
  <si>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</si>
  <si>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</si>
  <si>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</si>
  <si>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</si>
  <si>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</si>
  <si>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</si>
  <si>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</si>
  <si>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</si>
  <si>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</si>
  <si>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</si>
  <si>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</si>
  <si>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</si>
  <si>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</si>
  <si>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</si>
  <si>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</si>
  <si>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</si>
  <si>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</si>
  <si>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</si>
  <si>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</si>
  <si>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</si>
  <si>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</si>
  <si>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</si>
  <si>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</si>
  <si>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</si>
  <si>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</si>
  <si>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</si>
  <si>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</si>
  <si>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</si>
  <si>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</si>
  <si>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</si>
  <si>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</si>
  <si>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</si>
  <si>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</si>
  <si>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</si>
  <si>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</si>
  <si>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</si>
  <si>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</si>
  <si>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</si>
  <si>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</si>
  <si>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</si>
  <si>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</si>
  <si>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</si>
  <si>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</si>
  <si>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</si>
  <si>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</si>
  <si>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</si>
  <si>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</si>
  <si>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</si>
  <si>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</si>
  <si>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</si>
  <si>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</si>
  <si>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</si>
  <si>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</si>
  <si>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</si>
  <si>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</si>
  <si>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</si>
  <si>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</si>
  <si>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</si>
  <si>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</si>
  <si>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</si>
  <si>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</si>
  <si>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</si>
  <si>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</si>
  <si>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</si>
  <si>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</si>
  <si>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</si>
  <si>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</si>
  <si>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</si>
  <si>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</si>
  <si>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</si>
  <si>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</si>
  <si>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</si>
  <si>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</si>
  <si>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</si>
  <si>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</si>
  <si>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</si>
  <si>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</si>
  <si>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</si>
  <si>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</si>
  <si>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</si>
  <si>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</si>
  <si>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</si>
  <si>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</si>
  <si>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</si>
  <si>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</si>
  <si>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</si>
  <si>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</si>
  <si>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</si>
  <si>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</si>
  <si>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</si>
  <si>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</si>
  <si>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</si>
  <si>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</si>
  <si>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</si>
  <si>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</si>
  <si>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</si>
  <si>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</si>
  <si>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</si>
  <si>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</si>
  <si>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</si>
  <si>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</si>
  <si>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</si>
  <si>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</si>
  <si>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</si>
  <si>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</si>
  <si>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</si>
  <si>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</si>
  <si>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</si>
  <si>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</si>
  <si>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</si>
  <si>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</si>
  <si>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</si>
  <si>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</si>
  <si>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</si>
  <si>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</si>
  <si>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</si>
  <si>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</si>
  <si>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</si>
  <si>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</si>
  <si>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</si>
  <si>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</si>
  <si>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</si>
  <si>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</si>
  <si>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</si>
  <si>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</si>
  <si>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</si>
  <si>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</si>
  <si>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</si>
  <si>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</si>
  <si>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</si>
  <si>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</si>
  <si>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</si>
  <si>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</si>
  <si>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</si>
  <si>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</si>
  <si>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</si>
  <si>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</si>
  <si>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</si>
  <si>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</si>
  <si>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</si>
  <si>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</si>
  <si>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</si>
  <si>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</si>
  <si>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</si>
  <si>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</si>
  <si>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</si>
  <si>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</si>
  <si>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</si>
  <si>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</si>
  <si>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</si>
  <si>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</si>
  <si>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</si>
  <si>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</si>
  <si>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</si>
  <si>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</si>
  <si>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</si>
  <si>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</si>
  <si>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</si>
  <si>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</si>
  <si>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</si>
  <si>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</si>
  <si>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</si>
  <si>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</si>
  <si>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</si>
  <si>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</si>
  <si>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</si>
  <si>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</si>
  <si>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</si>
  <si>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</si>
  <si>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</si>
  <si>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</si>
  <si>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</si>
  <si>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</si>
  <si>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</si>
  <si>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</si>
  <si>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</si>
  <si>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</si>
  <si>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</si>
  <si>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</si>
  <si>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</si>
  <si>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</si>
  <si>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</si>
  <si>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</si>
  <si>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</si>
  <si>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</si>
  <si>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</si>
  <si>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</si>
  <si>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</si>
  <si>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</si>
  <si>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</si>
  <si>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</si>
  <si>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</si>
  <si>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</si>
  <si>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</si>
  <si>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</si>
  <si>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</si>
  <si>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</si>
  <si>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</si>
  <si>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</si>
  <si>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</si>
  <si>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</si>
  <si>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</si>
  <si>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</si>
  <si>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</si>
  <si>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</si>
  <si>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</si>
  <si>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</si>
  <si>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</si>
  <si>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</si>
  <si>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</si>
  <si>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</si>
  <si>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</si>
  <si>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</si>
  <si>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</si>
  <si>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</si>
  <si>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</si>
  <si>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</si>
  <si>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</si>
  <si>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</si>
  <si>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</si>
  <si>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</si>
  <si>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</si>
  <si>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</si>
  <si>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</si>
  <si>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</si>
  <si>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</si>
  <si>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</si>
  <si>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</si>
  <si>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</si>
  <si>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</si>
  <si>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</si>
  <si>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</si>
  <si>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</si>
  <si>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</si>
  <si>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</si>
  <si>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</si>
  <si>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</si>
  <si>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</si>
  <si>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</si>
  <si>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</si>
  <si>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</si>
  <si>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</si>
  <si>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</si>
  <si>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</si>
  <si>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</si>
  <si>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</si>
  <si>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</si>
  <si>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</si>
  <si>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</si>
  <si>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</si>
  <si>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</si>
  <si>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</si>
  <si>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</si>
  <si>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</si>
  <si>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</si>
  <si>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</si>
  <si>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</si>
  <si>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</si>
  <si>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</si>
  <si>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</si>
  <si>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</si>
  <si>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</si>
  <si>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</si>
  <si>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</si>
  <si>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</si>
  <si>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</si>
  <si>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</si>
  <si>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</si>
  <si>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</si>
  <si>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</si>
  <si>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</si>
  <si>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</si>
  <si>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</si>
  <si>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</si>
  <si>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</si>
  <si>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</si>
  <si>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</si>
  <si>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</si>
  <si>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</si>
  <si>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</si>
  <si>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</si>
  <si>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</si>
  <si>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</si>
  <si>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</si>
  <si>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</si>
  <si>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</si>
  <si>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</si>
  <si>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</si>
  <si>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</si>
  <si>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</si>
  <si>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</si>
  <si>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</si>
  <si>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</si>
  <si>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</si>
  <si>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</si>
  <si>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</si>
  <si>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</si>
  <si>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</si>
  <si>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</si>
  <si>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</si>
  <si>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</si>
  <si>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</si>
  <si>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</si>
  <si>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</si>
  <si>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</si>
  <si>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</si>
  <si>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</si>
  <si>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</si>
  <si>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</si>
  <si>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</si>
  <si>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</si>
  <si>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</si>
  <si>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</si>
  <si>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</si>
  <si>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</si>
  <si>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</si>
  <si>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</si>
  <si>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</si>
  <si>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</si>
  <si>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</si>
  <si>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</si>
  <si>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</si>
  <si>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</si>
  <si>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</si>
  <si>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</si>
  <si>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</si>
  <si>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</si>
  <si>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</si>
  <si>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</si>
  <si>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</si>
  <si>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</si>
  <si>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</si>
  <si>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</si>
  <si>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</si>
  <si>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</si>
  <si>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</si>
  <si>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</si>
  <si>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</si>
  <si>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</si>
  <si>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</si>
  <si>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</si>
  <si>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</si>
  <si>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</si>
  <si>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</si>
  <si>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</si>
  <si>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</si>
  <si>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</si>
  <si>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</si>
  <si>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</si>
  <si>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</si>
  <si>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</si>
  <si>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</si>
  <si>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</si>
  <si>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</si>
  <si>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</si>
  <si>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</si>
  <si>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</si>
  <si>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</si>
  <si>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</si>
  <si>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</si>
  <si>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</si>
  <si>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</si>
  <si>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</si>
  <si>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</si>
  <si>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</si>
  <si>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</si>
  <si>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</si>
  <si>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</si>
  <si>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</si>
  <si>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</si>
  <si>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</si>
  <si>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</si>
  <si>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</si>
  <si>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</si>
  <si>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</si>
  <si>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</si>
  <si>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</si>
  <si>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</si>
  <si>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</si>
  <si>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</si>
  <si>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</si>
  <si>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</si>
  <si>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</si>
  <si>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</si>
  <si>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</si>
  <si>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</si>
  <si>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</si>
  <si>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</si>
  <si>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</si>
  <si>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</si>
  <si>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</si>
  <si>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</si>
  <si>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</si>
  <si>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</si>
  <si>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</si>
  <si>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</si>
  <si>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</si>
  <si>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</si>
  <si>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</si>
  <si>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</si>
  <si>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</si>
  <si>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</si>
  <si>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</si>
  <si>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</si>
  <si>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</si>
  <si>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</si>
  <si>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</si>
  <si>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</si>
  <si>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</si>
  <si>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</si>
  <si>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</si>
  <si>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</si>
  <si>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</si>
  <si>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</si>
  <si>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</si>
  <si>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</si>
  <si>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</si>
  <si>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</si>
  <si>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</si>
  <si>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</si>
  <si>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</si>
  <si>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</si>
  <si>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</si>
  <si>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</si>
  <si>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</si>
  <si>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</si>
  <si>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</si>
  <si>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</si>
  <si>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</si>
  <si>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</si>
  <si>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</si>
  <si>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</si>
  <si>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</si>
  <si>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</si>
  <si>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</si>
  <si>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</si>
  <si>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</si>
  <si>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</si>
  <si>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</si>
  <si>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</si>
  <si>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</si>
  <si>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</si>
  <si>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</si>
  <si>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</si>
  <si>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</si>
  <si>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</si>
  <si>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</si>
  <si>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</si>
  <si>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</si>
  <si>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</si>
  <si>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</si>
  <si>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</si>
  <si>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</si>
  <si>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</si>
  <si>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</si>
  <si>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</si>
  <si>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</si>
  <si>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</si>
  <si>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</si>
  <si>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</si>
  <si>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</si>
  <si>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</si>
  <si>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</si>
  <si>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</si>
  <si>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</si>
  <si>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</si>
  <si>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</si>
  <si>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</si>
  <si>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</si>
  <si>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</si>
  <si>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</si>
  <si>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</si>
  <si>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</si>
  <si>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</si>
  <si>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</si>
  <si>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</si>
  <si>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</si>
  <si>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</si>
  <si>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</si>
  <si>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</si>
  <si>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</si>
  <si>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</si>
  <si>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</si>
  <si>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</si>
  <si>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</si>
  <si>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</si>
  <si>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</si>
  <si>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</si>
  <si>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</si>
  <si>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</si>
  <si>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</si>
  <si>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</si>
  <si>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</si>
  <si>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</si>
  <si>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</si>
  <si>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</si>
  <si>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</si>
  <si>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</si>
  <si>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</si>
  <si>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</si>
  <si>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</si>
  <si>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</si>
  <si>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</si>
  <si>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</si>
  <si>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</si>
  <si>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</si>
  <si>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</si>
  <si>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</si>
  <si>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</si>
  <si>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</si>
  <si>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</si>
  <si>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</si>
  <si>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</si>
  <si>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</si>
  <si>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</si>
  <si>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</si>
  <si>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</si>
  <si>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</si>
  <si>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</si>
  <si>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</si>
  <si>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</si>
  <si>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</si>
  <si>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</si>
  <si>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</si>
  <si>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</si>
  <si>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</si>
  <si>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</si>
  <si>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</si>
  <si>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</si>
  <si>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</si>
  <si>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</si>
  <si>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</si>
  <si>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</si>
  <si>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</si>
  <si>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</si>
  <si>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</si>
  <si>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</si>
  <si>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</si>
  <si>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</si>
  <si>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</si>
  <si>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</si>
  <si>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</si>
  <si>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</si>
  <si>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</si>
  <si>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</si>
  <si>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</si>
  <si>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</si>
  <si>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</si>
  <si>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</si>
  <si>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</si>
  <si>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</si>
  <si>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</si>
  <si>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</si>
  <si>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</si>
  <si>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</si>
  <si>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</si>
  <si>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</si>
  <si>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</si>
  <si>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</si>
  <si>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</si>
  <si>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</si>
  <si>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</si>
  <si>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</si>
  <si>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</si>
  <si>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</si>
  <si>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</si>
  <si>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</si>
  <si>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</si>
  <si>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</si>
  <si>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</si>
  <si>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</si>
  <si>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</si>
  <si>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</si>
  <si>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</si>
  <si>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</si>
  <si>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</si>
  <si>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</si>
  <si>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</si>
  <si>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</si>
  <si>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</si>
  <si>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</si>
  <si>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</si>
  <si>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</si>
  <si>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</si>
  <si>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</si>
  <si>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</si>
  <si>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</si>
  <si>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</si>
  <si>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</si>
  <si>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</si>
  <si>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</si>
  <si>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</si>
  <si>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</si>
  <si>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</si>
  <si>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</si>
  <si>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</si>
  <si>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</si>
  <si>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</si>
  <si>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</si>
  <si>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</si>
  <si>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</si>
  <si>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</si>
  <si>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</si>
  <si>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</si>
  <si>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</si>
  <si>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</si>
  <si>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</si>
  <si>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</si>
  <si>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</si>
  <si>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</si>
  <si>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</si>
  <si>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</si>
  <si>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</si>
  <si>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</si>
  <si>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</si>
  <si>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</si>
  <si>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</si>
  <si>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</si>
  <si>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</si>
  <si>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</si>
  <si>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</si>
  <si>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</si>
  <si>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</si>
  <si>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</si>
  <si>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</si>
  <si>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</si>
  <si>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</si>
  <si>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</si>
  <si>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</si>
  <si>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</si>
  <si>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</si>
  <si>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</si>
  <si>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</si>
  <si>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</si>
  <si>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</si>
  <si>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</si>
  <si>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</si>
  <si>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</si>
  <si>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</si>
  <si>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</si>
  <si>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</si>
  <si>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</si>
  <si>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</si>
  <si>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</si>
  <si>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</si>
  <si>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</si>
  <si>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</si>
  <si>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</si>
  <si>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</si>
  <si>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</si>
  <si>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</si>
  <si>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</si>
  <si>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</si>
  <si>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</si>
  <si>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</si>
  <si>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</si>
  <si>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</si>
  <si>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</si>
  <si>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</si>
  <si>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</si>
  <si>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</si>
  <si>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</si>
  <si>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</si>
  <si>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</si>
  <si>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</si>
  <si>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</si>
  <si>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</si>
  <si>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</si>
  <si>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</si>
  <si>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</si>
  <si>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</si>
  <si>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</si>
  <si>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</si>
  <si>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</si>
  <si>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</si>
  <si>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</si>
  <si>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</si>
  <si>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</si>
  <si>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</si>
  <si>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</si>
  <si>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</si>
  <si>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</si>
  <si>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</si>
  <si>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</si>
  <si>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</si>
  <si>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</si>
  <si>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</si>
  <si>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</si>
  <si>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</si>
  <si>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</si>
  <si>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</si>
  <si>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</si>
  <si>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</si>
  <si>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</si>
  <si>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</si>
  <si>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</si>
  <si>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</si>
  <si>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</si>
  <si>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</si>
  <si>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</si>
  <si>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</si>
  <si>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</si>
  <si>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</si>
  <si>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</si>
  <si>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</si>
  <si>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</si>
  <si>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</si>
  <si>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</si>
  <si>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</si>
  <si>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</si>
  <si>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</si>
  <si>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</si>
  <si>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</si>
  <si>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</si>
  <si>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</si>
  <si>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</si>
  <si>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</si>
  <si>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</si>
  <si>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</si>
  <si>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</si>
  <si>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</si>
  <si>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</si>
  <si>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</si>
  <si>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</si>
  <si>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</si>
  <si>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</si>
  <si>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</si>
  <si>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</si>
  <si>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</si>
  <si>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</si>
  <si>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</si>
  <si>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</si>
  <si>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</si>
  <si>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</si>
  <si>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</si>
  <si>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</si>
  <si>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</si>
  <si>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</si>
  <si>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</si>
  <si>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</si>
  <si>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</si>
  <si>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</si>
  <si>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</si>
  <si>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</si>
  <si>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</si>
  <si>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</si>
  <si>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</si>
  <si>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</si>
  <si>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</si>
  <si>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</si>
  <si>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</si>
  <si>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</si>
  <si>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</si>
  <si>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</si>
  <si>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</si>
  <si>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</si>
  <si>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</si>
  <si>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</si>
  <si>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</si>
  <si>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</si>
  <si>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</si>
  <si>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</si>
  <si>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</si>
  <si>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</si>
  <si>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</si>
  <si>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</si>
  <si>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</si>
  <si>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</si>
  <si>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</si>
  <si>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</si>
  <si>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</si>
  <si>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</si>
  <si>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</si>
  <si>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</si>
  <si>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</si>
  <si>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</si>
  <si>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</si>
  <si>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</si>
  <si>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</si>
  <si>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</si>
  <si>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</si>
  <si>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</si>
  <si>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</si>
  <si>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</si>
  <si>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</si>
  <si>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</si>
  <si>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</si>
  <si>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</si>
  <si>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</si>
  <si>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</si>
  <si>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</si>
  <si>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</si>
  <si>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</si>
  <si>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</si>
  <si>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</si>
  <si>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</si>
  <si>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</si>
  <si>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</si>
  <si>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</si>
  <si>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</si>
  <si>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</si>
  <si>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</si>
  <si>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</si>
  <si>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</si>
  <si>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</si>
  <si>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</si>
  <si>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</si>
  <si>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</si>
  <si>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</si>
  <si>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</si>
  <si>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</si>
  <si>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</si>
  <si>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</si>
  <si>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</si>
  <si>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</si>
  <si>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</si>
  <si>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</si>
  <si>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</si>
  <si>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</si>
  <si>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</si>
  <si>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</si>
  <si>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</si>
  <si>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</si>
  <si>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</si>
  <si>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</si>
  <si>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</si>
  <si>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</si>
  <si>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</si>
  <si>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</si>
  <si>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</si>
  <si>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</si>
  <si>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</si>
  <si>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</si>
  <si>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</si>
  <si>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</si>
  <si>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</si>
  <si>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</si>
  <si>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</si>
  <si>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</si>
  <si>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</si>
  <si>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</si>
  <si>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</si>
  <si>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</si>
  <si>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</si>
  <si>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</si>
  <si>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</si>
  <si>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</si>
  <si>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</si>
  <si>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</si>
  <si>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</si>
  <si>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</si>
  <si>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</si>
  <si>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</si>
  <si>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</si>
  <si>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</si>
  <si>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</si>
  <si>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</si>
  <si>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</si>
  <si>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</si>
  <si>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</si>
  <si>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</si>
  <si>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</si>
  <si>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</si>
  <si>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</si>
  <si>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</si>
  <si>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</si>
  <si>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</si>
  <si>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</si>
  <si>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</si>
  <si>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</si>
  <si>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</si>
  <si>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</si>
  <si>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</si>
  <si>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</si>
  <si>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</si>
  <si>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</si>
  <si>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</si>
  <si>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</si>
  <si>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</si>
  <si>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</si>
  <si>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</si>
  <si>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</si>
  <si>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</si>
  <si>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</si>
  <si>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</si>
  <si>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</si>
  <si>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</si>
  <si>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</si>
  <si>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</si>
  <si>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</si>
  <si>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</si>
  <si>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</si>
  <si>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</si>
  <si>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</si>
  <si>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</si>
  <si>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</si>
  <si>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</si>
  <si>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</si>
  <si>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</si>
  <si>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</si>
  <si>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</si>
  <si>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</si>
  <si>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</si>
  <si>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</si>
  <si>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</si>
  <si>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</si>
  <si>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</si>
  <si>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</si>
  <si>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</si>
  <si>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</si>
  <si>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</si>
  <si>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</si>
  <si>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</si>
  <si>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</si>
  <si>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</si>
  <si>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</si>
  <si>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</si>
  <si>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</si>
  <si>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</si>
  <si>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</si>
  <si>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</si>
  <si>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</si>
  <si>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</si>
  <si>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</si>
  <si>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</si>
  <si>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</si>
  <si>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</si>
  <si>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</si>
  <si>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</si>
  <si>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</si>
  <si>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</si>
  <si>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</si>
  <si>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</si>
  <si>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</si>
  <si>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</si>
  <si>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</si>
  <si>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</si>
  <si>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</si>
  <si>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</si>
  <si>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</si>
  <si>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</si>
  <si>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</si>
  <si>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</si>
  <si>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</si>
  <si>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</si>
  <si>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</si>
  <si>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</si>
  <si>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</si>
  <si>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</si>
  <si>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</si>
  <si>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</si>
  <si>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</si>
  <si>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</si>
  <si>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</si>
  <si>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</si>
  <si>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</si>
  <si>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</si>
  <si>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</si>
  <si>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</si>
  <si>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</si>
  <si>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</si>
  <si>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</si>
  <si>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</si>
  <si>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</si>
  <si>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</si>
  <si>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</si>
  <si>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</si>
  <si>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</si>
  <si>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</si>
  <si>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</si>
  <si>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</si>
  <si>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</si>
  <si>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</si>
  <si>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</si>
  <si>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</si>
  <si>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</si>
  <si>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</si>
  <si>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</si>
  <si>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</si>
  <si>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</si>
  <si>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</si>
  <si>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</si>
  <si>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</si>
  <si>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</si>
  <si>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</si>
  <si>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</si>
  <si>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</si>
  <si>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</si>
  <si>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</si>
  <si>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</si>
  <si>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</si>
  <si>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</si>
  <si>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</si>
  <si>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</si>
  <si>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</si>
  <si>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</si>
  <si>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</si>
  <si>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</si>
  <si>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</si>
  <si>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</si>
  <si>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</si>
  <si>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</si>
  <si>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</si>
  <si>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</si>
  <si>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</si>
  <si>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</si>
  <si>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</si>
  <si>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</si>
  <si>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</si>
  <si>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</si>
  <si>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</si>
  <si>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</si>
  <si>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</si>
  <si>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</si>
  <si>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</si>
  <si>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</si>
  <si>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</si>
  <si>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</si>
  <si>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</si>
  <si>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</si>
  <si>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</si>
  <si>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</si>
  <si>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</si>
  <si>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</si>
  <si>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</si>
  <si>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</si>
  <si>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</si>
  <si>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</si>
  <si>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</si>
  <si>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</si>
  <si>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</si>
  <si>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</si>
  <si>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</si>
  <si>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</si>
  <si>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</si>
  <si>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</si>
  <si>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</si>
  <si>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</si>
  <si>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</si>
  <si>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</si>
  <si>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</si>
  <si>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</si>
  <si>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</si>
  <si>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</si>
  <si>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</si>
  <si>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</si>
  <si>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</si>
  <si>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</si>
  <si>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</si>
  <si>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</si>
  <si>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</si>
  <si>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</si>
  <si>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</si>
  <si>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</si>
  <si>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</si>
  <si>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</si>
  <si>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</si>
  <si>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</si>
  <si>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</si>
  <si>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</si>
  <si>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</si>
  <si>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</si>
  <si>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</si>
  <si>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</si>
  <si>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</si>
  <si>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</si>
  <si>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</si>
  <si>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</si>
  <si>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</si>
  <si>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</si>
  <si>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</si>
  <si>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</si>
  <si>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</si>
  <si>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</si>
  <si>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</si>
  <si>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</si>
  <si>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</si>
  <si>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</si>
  <si>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</si>
  <si>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</si>
  <si>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</si>
  <si>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</si>
  <si>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</si>
  <si>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</si>
  <si>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</si>
  <si>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</si>
  <si>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</si>
  <si>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</si>
  <si>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</si>
  <si>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</si>
  <si>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</si>
  <si>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</si>
  <si>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</si>
  <si>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</si>
  <si>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</si>
  <si>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</si>
  <si>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</si>
  <si>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</si>
  <si>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</si>
  <si>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</si>
  <si>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</si>
  <si>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</si>
  <si>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</si>
  <si>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</si>
  <si>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</si>
  <si>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</si>
  <si>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</si>
  <si>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</si>
  <si>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</si>
  <si>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</si>
  <si>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</si>
  <si>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</si>
  <si>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</si>
  <si>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</si>
  <si>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</si>
  <si>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</si>
  <si>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</si>
  <si>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</si>
  <si>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</si>
  <si>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</si>
  <si>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</si>
  <si>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</si>
  <si>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</si>
  <si>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</si>
  <si>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</si>
  <si>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</si>
  <si>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</si>
  <si>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</si>
  <si>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</si>
  <si>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</si>
  <si>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</si>
  <si>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</si>
  <si>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</si>
  <si>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</si>
  <si>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</si>
  <si>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</si>
  <si>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</si>
  <si>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</si>
  <si>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</si>
  <si>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</si>
  <si>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</si>
  <si>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</si>
  <si>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</si>
  <si>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</si>
  <si>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</si>
  <si>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</si>
  <si>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</si>
  <si>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</si>
  <si>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</si>
  <si>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</si>
  <si>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</si>
  <si>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</si>
  <si>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</si>
  <si>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</si>
  <si>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</si>
  <si>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</si>
  <si>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</si>
  <si>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</si>
  <si>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</si>
  <si>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</si>
  <si>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</si>
  <si>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</si>
  <si>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</si>
  <si>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</si>
  <si>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</si>
  <si>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</si>
  <si>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</si>
  <si>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</si>
  <si>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</si>
  <si>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</si>
  <si>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</si>
  <si>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</si>
  <si>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</si>
  <si>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</si>
  <si>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</si>
  <si>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</si>
  <si>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</si>
  <si>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</si>
  <si>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</si>
  <si>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</si>
  <si>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</si>
  <si>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</si>
  <si>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</si>
  <si>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</si>
  <si>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</si>
  <si>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</si>
  <si>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</si>
  <si>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</si>
  <si>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</si>
  <si>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</si>
  <si>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</si>
  <si>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</si>
  <si>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</si>
  <si>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</si>
  <si>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</si>
  <si>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</si>
  <si>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</si>
  <si>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</si>
  <si>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</si>
  <si>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</si>
  <si>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</si>
  <si>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</si>
  <si>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</si>
  <si>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</si>
  <si>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</si>
  <si>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</si>
  <si>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</si>
  <si>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</si>
  <si>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</si>
  <si>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</si>
  <si>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</si>
  <si>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</si>
  <si>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</si>
  <si>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</si>
  <si>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</si>
  <si>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</si>
  <si>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</si>
  <si>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</si>
  <si>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</si>
  <si>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</si>
  <si>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</si>
  <si>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</si>
  <si>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</si>
  <si>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</si>
  <si>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</si>
  <si>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</si>
  <si>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</si>
  <si>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</si>
  <si>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</si>
  <si>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</si>
  <si>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</si>
  <si>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</si>
  <si>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</si>
  <si>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</si>
  <si>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</si>
  <si>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</si>
  <si>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</si>
  <si>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</si>
  <si>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</si>
  <si>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</si>
  <si>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</si>
  <si>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</si>
  <si>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</si>
  <si>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</si>
  <si>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</si>
  <si>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</si>
  <si>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</si>
  <si>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</si>
  <si>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</si>
  <si>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</si>
  <si>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</si>
  <si>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</si>
  <si>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</si>
  <si>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</si>
  <si>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</si>
  <si>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</si>
  <si>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</si>
  <si>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</si>
  <si>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</si>
  <si>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</si>
  <si>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</si>
  <si>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</si>
  <si>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</si>
  <si>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</si>
  <si>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</si>
  <si>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</si>
  <si>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</si>
  <si>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</si>
  <si>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</si>
  <si>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</si>
  <si>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</si>
  <si>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</si>
  <si>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</si>
  <si>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</si>
  <si>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</si>
  <si>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</si>
  <si>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</si>
  <si>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</si>
  <si>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</si>
  <si>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</si>
  <si>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</si>
  <si>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</si>
  <si>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</si>
  <si>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</si>
  <si>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</si>
  <si>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</si>
  <si>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</si>
  <si>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</si>
  <si>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</si>
  <si>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</si>
  <si>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</si>
  <si>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</si>
  <si>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</si>
  <si>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</si>
  <si>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</si>
  <si>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</si>
  <si>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</si>
  <si>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</si>
  <si>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</si>
  <si>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</si>
  <si>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</si>
  <si>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</si>
  <si>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</si>
  <si>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</si>
  <si>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</si>
  <si>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</si>
  <si>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</si>
  <si>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</si>
  <si>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</si>
  <si>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</si>
  <si>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</si>
  <si>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</si>
  <si>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</si>
  <si>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</si>
  <si>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</si>
  <si>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</si>
  <si>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</si>
  <si>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</si>
  <si>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</si>
  <si>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</si>
  <si>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</si>
  <si>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</si>
  <si>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</si>
  <si>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</si>
  <si>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</si>
  <si>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</si>
  <si>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</si>
  <si>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</si>
  <si>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</si>
  <si>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</si>
  <si>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</si>
  <si>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</si>
  <si>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</si>
  <si>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</si>
  <si>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</si>
  <si>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</si>
  <si>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</si>
  <si>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</si>
  <si>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</si>
  <si>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</si>
  <si>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</si>
  <si>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</si>
  <si>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</si>
  <si>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</si>
  <si>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</si>
  <si>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</si>
  <si>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</si>
  <si>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</si>
  <si>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</si>
  <si>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</si>
  <si>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</si>
  <si>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</si>
  <si>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</si>
  <si>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</si>
  <si>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</si>
  <si>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</si>
  <si>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</si>
  <si>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</si>
  <si>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</si>
  <si>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</si>
  <si>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</si>
  <si>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</si>
  <si>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</si>
  <si>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</si>
  <si>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</si>
  <si>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</si>
  <si>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</si>
  <si>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</si>
  <si>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</si>
  <si>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</si>
  <si>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</si>
  <si>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</si>
  <si>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</si>
  <si>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</si>
  <si>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</si>
  <si>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</si>
  <si>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</si>
  <si>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</si>
  <si>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</si>
  <si>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</si>
  <si>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</si>
  <si>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</si>
  <si>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</si>
  <si>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</si>
  <si>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</si>
  <si>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</si>
  <si>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</si>
  <si>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</si>
  <si>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</si>
  <si>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</si>
  <si>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</si>
  <si>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</si>
  <si>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</si>
  <si>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</si>
  <si>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</si>
  <si>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</si>
  <si>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</si>
  <si>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</si>
  <si>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</si>
  <si>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</si>
  <si>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</si>
  <si>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</si>
  <si>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</si>
  <si>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</si>
  <si>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</si>
  <si>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</si>
  <si>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</si>
  <si>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</si>
  <si>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</si>
  <si>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</si>
  <si>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</si>
  <si>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</si>
  <si>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</si>
  <si>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</si>
  <si>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</si>
  <si>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</si>
  <si>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</si>
  <si>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</si>
  <si>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</si>
  <si>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</si>
  <si>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</si>
  <si>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</si>
  <si>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</si>
  <si>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</si>
  <si>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</si>
  <si>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</si>
  <si>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</si>
  <si>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</si>
  <si>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</si>
  <si>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</si>
  <si>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</si>
  <si>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</si>
  <si>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</si>
  <si>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</si>
  <si>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</si>
  <si>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</si>
  <si>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</si>
  <si>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</si>
  <si>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</si>
  <si>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</si>
  <si>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</si>
  <si>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</si>
  <si>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</si>
  <si>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</si>
  <si>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</si>
  <si>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</si>
  <si>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</si>
  <si>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</si>
  <si>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</si>
  <si>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</si>
  <si>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</si>
  <si>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</si>
  <si>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</si>
  <si>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</si>
  <si>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</si>
  <si>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</si>
  <si>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</si>
  <si>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</si>
  <si>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</si>
  <si>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</si>
  <si>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</si>
  <si>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</si>
  <si>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</si>
  <si>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</si>
  <si>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</si>
  <si>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</si>
  <si>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</si>
  <si>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</si>
  <si>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</si>
  <si>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</si>
  <si>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</si>
  <si>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</si>
  <si>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</si>
  <si>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</si>
  <si>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</si>
  <si>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</si>
  <si>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</si>
  <si>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</si>
  <si>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</si>
  <si>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</si>
  <si>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</si>
  <si>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</si>
  <si>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</si>
  <si>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</si>
  <si>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</si>
  <si>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</si>
  <si>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</si>
  <si>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</si>
  <si>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</si>
  <si>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</si>
  <si>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</si>
  <si>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</si>
  <si>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</si>
  <si>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</si>
  <si>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</si>
  <si>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</si>
  <si>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</si>
  <si>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</si>
  <si>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</si>
  <si>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</si>
  <si>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</si>
  <si>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</si>
  <si>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</si>
  <si>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</si>
  <si>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</si>
  <si>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</si>
  <si>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</si>
  <si>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</si>
  <si>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</si>
  <si>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</si>
  <si>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</si>
  <si>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</si>
  <si>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</si>
  <si>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</si>
  <si>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</si>
  <si>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</si>
  <si>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</si>
  <si>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</si>
  <si>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</si>
  <si>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</si>
  <si>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</si>
  <si>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</si>
  <si>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</si>
  <si>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</si>
  <si>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</si>
  <si>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</si>
  <si>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</si>
  <si>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</si>
  <si>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</si>
  <si>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</si>
  <si>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</si>
  <si>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</si>
  <si>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</si>
  <si>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</si>
  <si>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</si>
  <si>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</si>
  <si>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</si>
  <si>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</si>
  <si>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</si>
  <si>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</si>
  <si>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</si>
  <si>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</si>
  <si>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</si>
  <si>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</si>
  <si>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</si>
  <si>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</si>
  <si>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</si>
  <si>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</si>
  <si>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</si>
  <si>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</si>
  <si>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</si>
  <si>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</si>
  <si>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</si>
  <si>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</si>
  <si>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</si>
  <si>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</si>
  <si>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</si>
  <si>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</si>
  <si>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</si>
  <si>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</si>
  <si>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</si>
  <si>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</si>
  <si>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</si>
  <si>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</si>
  <si>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</si>
  <si>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</si>
  <si>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</si>
  <si>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</si>
  <si>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</si>
  <si>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</si>
  <si>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</si>
  <si>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</si>
  <si>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</si>
  <si>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</si>
  <si>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</si>
  <si>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</si>
  <si>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</si>
  <si>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</si>
  <si>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</si>
  <si>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</si>
  <si>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</si>
  <si>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</si>
  <si>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</si>
  <si>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</si>
  <si>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</si>
  <si>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</si>
  <si>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</si>
  <si>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</si>
  <si>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</si>
  <si>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</si>
  <si>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</si>
  <si>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</si>
  <si>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</si>
  <si>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</si>
  <si>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</si>
  <si>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</si>
  <si>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</si>
  <si>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</si>
  <si>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</si>
  <si>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</si>
  <si>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</si>
  <si>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</si>
  <si>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</si>
  <si>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</si>
  <si>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</si>
  <si>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</si>
  <si>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</si>
  <si>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</si>
  <si>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</si>
  <si>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</si>
  <si>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</si>
  <si>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</si>
  <si>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</si>
  <si>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</si>
  <si>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</si>
  <si>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</si>
  <si>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</si>
  <si>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</si>
  <si>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</si>
  <si>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</si>
  <si>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</si>
  <si>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</si>
  <si>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</si>
  <si>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</si>
  <si>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</si>
  <si>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</si>
  <si>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</si>
  <si>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</si>
  <si>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</si>
  <si>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</si>
  <si>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</si>
  <si>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</si>
  <si>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</si>
  <si>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</si>
  <si>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</si>
  <si>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</si>
  <si>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</si>
  <si>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</si>
  <si>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</si>
  <si>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</si>
  <si>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</si>
  <si>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</si>
  <si>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</si>
  <si>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</si>
  <si>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</si>
  <si>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</si>
  <si>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</si>
  <si>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</si>
  <si>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</si>
  <si>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</si>
  <si>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</si>
  <si>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</si>
  <si>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</si>
  <si>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</si>
  <si>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</si>
  <si>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</si>
  <si>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</si>
  <si>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</si>
  <si>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</si>
  <si>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</si>
  <si>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</si>
  <si>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</si>
  <si>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</si>
  <si>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</si>
  <si>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</si>
  <si>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</si>
  <si>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</si>
  <si>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</si>
  <si>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</si>
  <si>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</si>
  <si>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</si>
  <si>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</si>
  <si>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</si>
  <si>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</si>
  <si>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</si>
  <si>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</si>
  <si>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</si>
  <si>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</si>
  <si>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</si>
  <si>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</si>
  <si>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</si>
  <si>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</si>
  <si>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</si>
  <si>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</si>
  <si>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</si>
  <si>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</si>
  <si>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</si>
  <si>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</si>
  <si>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</si>
  <si>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</si>
  <si>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</si>
  <si>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</si>
  <si>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</si>
  <si>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</si>
  <si>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</si>
  <si>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</si>
  <si>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</si>
  <si>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</si>
  <si>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</si>
  <si>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</si>
  <si>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</si>
  <si>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</si>
  <si>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</si>
  <si>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</si>
  <si>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</si>
  <si>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</si>
  <si>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</si>
  <si>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</si>
  <si>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</si>
  <si>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</si>
  <si>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</si>
  <si>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</si>
  <si>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</si>
  <si>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</si>
  <si>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</si>
  <si>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</si>
  <si>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</si>
  <si>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</si>
  <si>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</si>
  <si>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</si>
  <si>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</si>
  <si>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</si>
  <si>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</si>
  <si>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</si>
  <si>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</si>
  <si>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</si>
  <si>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</si>
  <si>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</si>
  <si>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</si>
  <si>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</si>
  <si>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</si>
  <si>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</si>
  <si>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</si>
  <si>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</si>
  <si>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</si>
  <si>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</si>
  <si>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</si>
  <si>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</si>
  <si>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</si>
  <si>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</si>
  <si>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</si>
  <si>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</si>
  <si>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</si>
  <si>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</si>
  <si>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</si>
  <si>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</si>
  <si>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</si>
  <si>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</si>
  <si>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</si>
  <si>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</si>
  <si>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</si>
  <si>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</si>
  <si>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</si>
  <si>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</si>
  <si>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</si>
  <si>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</si>
  <si>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</si>
  <si>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</si>
  <si>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</si>
  <si>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</si>
  <si>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</si>
  <si>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</si>
  <si>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</si>
  <si>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</si>
  <si>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</si>
  <si>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</si>
  <si>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</si>
  <si>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</si>
  <si>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</si>
  <si>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</si>
  <si>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</si>
  <si>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</si>
  <si>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</si>
  <si>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</si>
  <si>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</si>
  <si>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</si>
  <si>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</si>
  <si>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</si>
  <si>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</si>
  <si>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</si>
  <si>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</si>
  <si>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</si>
  <si>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</si>
  <si>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</si>
  <si>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</si>
  <si>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</si>
  <si>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</si>
  <si>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</si>
  <si>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</si>
  <si>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</si>
  <si>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</si>
  <si>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</si>
  <si>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</si>
  <si>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</si>
  <si>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</si>
  <si>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</si>
  <si>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</si>
  <si>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</si>
  <si>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</si>
  <si>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</si>
  <si>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</si>
  <si>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</si>
  <si>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</si>
  <si>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</si>
  <si>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</si>
  <si>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</si>
  <si>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</si>
  <si>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</si>
  <si>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</si>
  <si>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</si>
  <si>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</si>
  <si>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</si>
  <si>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</si>
  <si>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</si>
  <si>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</si>
  <si>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</si>
  <si>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</si>
  <si>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</si>
  <si>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</si>
  <si>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</si>
  <si>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</si>
  <si>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</si>
  <si>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</si>
  <si>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</si>
  <si>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</si>
  <si>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</si>
  <si>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</si>
  <si>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</si>
  <si>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</si>
  <si>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</si>
  <si>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</si>
  <si>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</si>
  <si>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</si>
  <si>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</si>
  <si>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</si>
  <si>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</si>
  <si>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</si>
  <si>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</si>
  <si>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</si>
  <si>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</si>
  <si>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</si>
  <si>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</si>
  <si>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</si>
  <si>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</si>
  <si>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</si>
  <si>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</si>
  <si>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</si>
  <si>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</si>
  <si>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</si>
  <si>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</si>
  <si>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</si>
  <si>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</si>
  <si>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</si>
  <si>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</si>
  <si>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</si>
  <si>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</si>
  <si>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</si>
  <si>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</si>
  <si>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</si>
  <si>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</si>
  <si>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</si>
  <si>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</si>
  <si>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</si>
  <si>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</si>
  <si>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</si>
  <si>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</si>
  <si>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</si>
  <si>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</si>
  <si>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</si>
  <si>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</si>
  <si>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</si>
  <si>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</si>
  <si>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</si>
  <si>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</si>
  <si>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</si>
  <si>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</si>
  <si>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</si>
  <si>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</si>
  <si>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</si>
  <si>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</si>
  <si>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</si>
  <si>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</si>
  <si>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</si>
  <si>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</si>
  <si>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</si>
  <si>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</si>
  <si>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</si>
  <si>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</si>
  <si>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</si>
  <si>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</si>
  <si>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</si>
  <si>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</si>
  <si>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</si>
  <si>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</si>
  <si>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</si>
  <si>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</si>
  <si>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</si>
  <si>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</si>
  <si>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</si>
  <si>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</si>
  <si>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</si>
  <si>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</si>
  <si>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</si>
  <si>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</si>
  <si>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</si>
  <si>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</si>
  <si>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</si>
  <si>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</si>
  <si>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</si>
  <si>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</si>
  <si>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</si>
  <si>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</si>
  <si>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</si>
  <si>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</si>
  <si>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</si>
  <si>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</si>
  <si>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</si>
  <si>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</si>
  <si>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</si>
  <si>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</si>
  <si>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</si>
  <si>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</si>
  <si>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</si>
  <si>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</si>
  <si>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</si>
  <si>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</si>
  <si>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</si>
  <si>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</si>
  <si>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</si>
  <si>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</si>
  <si>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</si>
  <si>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</si>
  <si>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</si>
  <si>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</si>
  <si>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</si>
  <si>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</si>
  <si>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</si>
  <si>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</si>
  <si>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</si>
  <si>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</si>
  <si>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</si>
  <si>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</si>
  <si>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</si>
  <si>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</si>
  <si>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</si>
  <si>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</si>
  <si>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</si>
  <si>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</si>
  <si>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</si>
  <si>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</si>
  <si>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</si>
  <si>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</si>
  <si>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</si>
  <si>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</si>
  <si>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</si>
  <si>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</si>
  <si>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</si>
  <si>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</si>
  <si>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</si>
  <si>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</si>
  <si>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</si>
  <si>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</si>
  <si>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</si>
  <si>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</si>
  <si>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</si>
  <si>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</si>
  <si>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</si>
  <si>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</si>
  <si>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</si>
  <si>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</si>
  <si>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</si>
  <si>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</si>
  <si>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</si>
  <si>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</si>
  <si>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</si>
  <si>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</si>
  <si>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</si>
  <si>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</si>
  <si>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</si>
  <si>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</si>
  <si>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</si>
  <si>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</si>
  <si>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</si>
  <si>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</si>
  <si>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</si>
  <si>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</si>
  <si>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</si>
  <si>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</si>
  <si>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</si>
  <si>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</si>
  <si>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</si>
  <si>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</si>
  <si>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</si>
  <si>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</si>
  <si>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</si>
  <si>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</si>
  <si>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</si>
  <si>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</si>
  <si>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</si>
  <si>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</si>
  <si>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</si>
  <si>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</si>
  <si>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</si>
  <si>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</si>
  <si>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</si>
  <si>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</si>
  <si>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</si>
  <si>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</si>
  <si>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</si>
  <si>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</si>
  <si>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</si>
  <si>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</si>
  <si>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</si>
  <si>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</si>
  <si>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</si>
  <si>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</si>
  <si>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</si>
  <si>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</si>
  <si>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</si>
  <si>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</si>
  <si>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</si>
  <si>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</si>
  <si>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</si>
  <si>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</si>
  <si>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</si>
  <si>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</si>
  <si>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</si>
  <si>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</si>
  <si>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</si>
  <si>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</si>
  <si>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</si>
  <si>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</si>
  <si>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</si>
  <si>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</si>
  <si>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</si>
  <si>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</si>
  <si>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</si>
  <si>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</si>
  <si>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</si>
  <si>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</si>
  <si>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</si>
  <si>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</si>
  <si>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</si>
  <si>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</si>
  <si>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</si>
  <si>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</si>
  <si>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</si>
  <si>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</si>
  <si>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</si>
  <si>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</si>
  <si>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</si>
  <si>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</si>
  <si>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</si>
  <si>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</si>
  <si>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</si>
  <si>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</si>
  <si>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</si>
  <si>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</si>
  <si>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</si>
  <si>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</si>
  <si>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</si>
  <si>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</si>
  <si>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</si>
  <si>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</si>
  <si>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</si>
  <si>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</si>
  <si>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</si>
  <si>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</si>
  <si>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</si>
  <si>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</si>
  <si>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</si>
  <si>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</si>
  <si>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</si>
  <si>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</si>
  <si>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</si>
  <si>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</si>
  <si>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</si>
  <si>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</si>
  <si>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</si>
  <si>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</si>
  <si>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</si>
  <si>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</si>
  <si>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</si>
  <si>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</si>
  <si>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</si>
  <si>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</si>
  <si>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</si>
  <si>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</si>
  <si>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</si>
  <si>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</si>
  <si>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</si>
  <si>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</si>
  <si>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</si>
  <si>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</si>
  <si>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</si>
  <si>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</si>
  <si>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</si>
  <si>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</si>
  <si>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</si>
  <si>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</si>
  <si>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</si>
  <si>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</si>
  <si>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</si>
  <si>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</si>
  <si>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</si>
  <si>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</si>
  <si>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</si>
  <si>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</si>
  <si>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</si>
  <si>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</si>
  <si>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</si>
  <si>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</si>
  <si>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</si>
  <si>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</si>
  <si>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</si>
  <si>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</si>
  <si>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</si>
  <si>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</si>
  <si>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</si>
  <si>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</si>
  <si>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</si>
  <si>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</si>
  <si>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</si>
  <si>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</si>
  <si>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</si>
  <si>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</si>
  <si>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</si>
  <si>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</si>
  <si>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</si>
  <si>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</si>
  <si>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</si>
  <si>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</si>
  <si>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</si>
  <si>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</si>
  <si>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</si>
  <si>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</si>
  <si>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</si>
  <si>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</si>
  <si>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</si>
  <si>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</si>
  <si>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</si>
  <si>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</si>
  <si>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</si>
  <si>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</si>
  <si>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</si>
  <si>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</si>
  <si>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</si>
  <si>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</si>
  <si>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</si>
  <si>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</si>
  <si>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</si>
  <si>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</si>
  <si>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</si>
  <si>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</si>
  <si>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</si>
  <si>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</si>
  <si>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</si>
  <si>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</si>
  <si>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</si>
  <si>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</si>
  <si>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</si>
  <si>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</si>
  <si>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</si>
  <si>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</si>
  <si>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</si>
  <si>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</si>
  <si>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</si>
  <si>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</si>
  <si>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</si>
  <si>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</si>
  <si>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</si>
  <si>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</si>
  <si>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</si>
  <si>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</si>
  <si>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</si>
  <si>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</si>
  <si>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</si>
  <si>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</si>
  <si>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</si>
  <si>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</si>
  <si>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</si>
  <si>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</si>
  <si>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</si>
  <si>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</si>
  <si>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</si>
  <si>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</si>
  <si>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</si>
  <si>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</si>
  <si>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</si>
  <si>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</si>
  <si>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</si>
  <si>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</si>
  <si>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</si>
  <si>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</si>
  <si>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</si>
  <si>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</si>
  <si>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</si>
  <si>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</si>
  <si>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</si>
  <si>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</si>
  <si>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</si>
  <si>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</si>
  <si>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</si>
  <si>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</si>
  <si>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</si>
  <si>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</si>
  <si>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</si>
  <si>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</si>
  <si>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</si>
  <si>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</si>
  <si>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</si>
  <si>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</si>
  <si>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</si>
  <si>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</si>
  <si>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</si>
  <si>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</si>
  <si>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</si>
  <si>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</si>
  <si>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</si>
  <si>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</si>
  <si>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</si>
  <si>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</si>
  <si>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</si>
  <si>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</si>
  <si>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</si>
  <si>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</si>
  <si>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</si>
  <si>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</si>
  <si>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</si>
  <si>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</si>
  <si>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</si>
  <si>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</si>
  <si>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</si>
  <si>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</si>
  <si>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</si>
  <si>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</si>
  <si>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</si>
  <si>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</si>
  <si>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</si>
  <si>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</si>
  <si>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</si>
  <si>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</si>
  <si>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</si>
  <si>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</si>
  <si>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</si>
  <si>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</si>
  <si>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</si>
  <si>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</si>
  <si>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</si>
  <si>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</si>
  <si>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</si>
  <si>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</si>
  <si>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</si>
  <si>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</si>
  <si>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</si>
  <si>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</si>
  <si>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</si>
  <si>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</si>
  <si>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</si>
  <si>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</si>
  <si>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</si>
  <si>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</si>
  <si>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</si>
  <si>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</si>
  <si>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</si>
  <si>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</si>
  <si>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</si>
  <si>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</si>
  <si>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</si>
  <si>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</si>
  <si>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</si>
  <si>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</si>
  <si>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</si>
  <si>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</si>
  <si>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</si>
  <si>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</si>
  <si>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</si>
  <si>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</si>
  <si>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</si>
  <si>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</si>
  <si>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</si>
  <si>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</si>
  <si>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</si>
  <si>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</si>
  <si>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</si>
  <si>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</si>
  <si>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</si>
  <si>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</si>
  <si>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</si>
  <si>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</si>
  <si>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</si>
  <si>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</si>
  <si>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</si>
  <si>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</si>
  <si>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</si>
  <si>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</si>
  <si>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</si>
  <si>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</si>
  <si>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</si>
  <si>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</si>
  <si>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</si>
  <si>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</si>
  <si>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</si>
  <si>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</si>
  <si>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</si>
  <si>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</si>
  <si>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</si>
  <si>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</si>
  <si>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</si>
  <si>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</si>
  <si>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</si>
  <si>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</si>
  <si>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</si>
  <si>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</si>
  <si>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</si>
  <si>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</si>
  <si>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</si>
  <si>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</si>
  <si>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</si>
  <si>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</si>
  <si>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</si>
  <si>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</si>
  <si>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</si>
  <si>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</si>
  <si>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</si>
  <si>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</si>
  <si>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</si>
  <si>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</si>
  <si>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</si>
  <si>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</si>
  <si>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</si>
  <si>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</si>
  <si>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</si>
  <si>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</si>
  <si>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</si>
  <si>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</si>
  <si>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</si>
  <si>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</si>
  <si>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</si>
  <si>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</si>
  <si>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</si>
  <si>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</si>
  <si>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</si>
  <si>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</si>
  <si>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</si>
  <si>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</si>
  <si>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</si>
  <si>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</si>
  <si>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</si>
  <si>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</si>
  <si>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</si>
  <si>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</si>
  <si>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</si>
  <si>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</si>
  <si>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</si>
  <si>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</si>
  <si>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</si>
  <si>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</si>
  <si>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</si>
  <si>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</si>
  <si>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</si>
  <si>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</si>
  <si>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</si>
  <si>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</si>
  <si>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</si>
  <si>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</si>
  <si>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</si>
  <si>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</si>
  <si>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</si>
  <si>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</si>
  <si>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</si>
  <si>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</si>
  <si>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</si>
  <si>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</si>
  <si>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</si>
  <si>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</si>
  <si>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</si>
  <si>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</si>
  <si>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</si>
  <si>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</si>
  <si>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</si>
  <si>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</si>
  <si>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</si>
  <si>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</si>
  <si>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</si>
  <si>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</si>
  <si>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</si>
  <si>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</si>
  <si>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</si>
  <si>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</si>
  <si>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</si>
  <si>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</si>
  <si>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</si>
  <si>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</si>
  <si>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</si>
  <si>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</si>
  <si>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</si>
  <si>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</si>
  <si>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</si>
  <si>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</si>
  <si>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</si>
  <si>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</si>
  <si>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</si>
  <si>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</si>
  <si>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</si>
  <si>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</si>
  <si>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</si>
  <si>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</si>
  <si>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</si>
  <si>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</si>
  <si>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</si>
  <si>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</si>
  <si>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</si>
  <si>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</si>
  <si>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</si>
  <si>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</si>
  <si>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</si>
  <si>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</si>
  <si>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</si>
  <si>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</si>
  <si>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</si>
  <si>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</si>
  <si>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</si>
  <si>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</si>
  <si>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</si>
  <si>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</si>
  <si>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</si>
  <si>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</si>
  <si>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</si>
  <si>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</si>
  <si>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</si>
  <si>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</si>
  <si>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</si>
  <si>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</si>
  <si>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</si>
  <si>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</si>
  <si>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</si>
  <si>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</si>
  <si>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</si>
  <si>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</si>
  <si>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</si>
  <si>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</si>
  <si>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</si>
  <si>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</si>
  <si>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</si>
  <si>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</si>
  <si>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</si>
  <si>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</si>
  <si>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</si>
  <si>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</si>
  <si>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</si>
  <si>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</si>
  <si>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</si>
  <si>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</si>
  <si>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</si>
  <si>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</si>
  <si>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</si>
  <si>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</si>
  <si>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</si>
  <si>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</si>
  <si>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</si>
  <si>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</si>
  <si>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</si>
  <si>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</si>
  <si>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</si>
  <si>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</si>
  <si>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</si>
  <si>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</si>
  <si>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</si>
  <si>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</si>
  <si>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</si>
  <si>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</si>
  <si>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</si>
  <si>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</si>
  <si>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</si>
  <si>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</si>
  <si>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</si>
  <si>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</si>
  <si>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</si>
  <si>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</si>
  <si>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</si>
  <si>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</si>
  <si>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</si>
  <si>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</si>
  <si>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</si>
  <si>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</si>
  <si>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</si>
  <si>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</si>
  <si>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</si>
  <si>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</si>
  <si>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</si>
  <si>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</si>
  <si>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</si>
  <si>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</si>
  <si>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</si>
  <si>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</si>
  <si>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</si>
  <si>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</si>
  <si>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</si>
  <si>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</si>
  <si>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</si>
  <si>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</si>
  <si>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</si>
  <si>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</si>
  <si>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</si>
  <si>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</si>
  <si>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</si>
  <si>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</si>
  <si>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</si>
  <si>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</si>
  <si>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</si>
  <si>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</si>
  <si>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</si>
  <si>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</si>
  <si>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</si>
  <si>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</si>
  <si>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</si>
  <si>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</si>
  <si>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</si>
  <si>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</si>
  <si>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</si>
  <si>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</si>
  <si>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</si>
  <si>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</si>
  <si>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</si>
  <si>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</si>
  <si>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</si>
  <si>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</si>
  <si>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</si>
  <si>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</si>
  <si>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</si>
  <si>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</si>
  <si>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</si>
  <si>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</si>
  <si>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</si>
  <si>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</si>
  <si>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</si>
  <si>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</si>
  <si>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</si>
  <si>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</si>
  <si>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</si>
  <si>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</si>
  <si>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</si>
  <si>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</si>
  <si>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</si>
  <si>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</si>
  <si>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</si>
  <si>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</si>
  <si>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</si>
  <si>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</si>
  <si>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</si>
  <si>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</si>
  <si>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</si>
  <si>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</si>
  <si>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</si>
  <si>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</si>
  <si>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</si>
  <si>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</si>
  <si>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</si>
  <si>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</si>
  <si>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</si>
  <si>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</si>
  <si>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</si>
  <si>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</si>
  <si>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</si>
  <si>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</si>
  <si>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</si>
  <si>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</si>
  <si>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</si>
  <si>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</si>
  <si>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</si>
  <si>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</si>
  <si>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</si>
  <si>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</si>
  <si>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</si>
  <si>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</si>
  <si>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</si>
  <si>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</si>
  <si>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</si>
  <si>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</si>
  <si>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</si>
  <si>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</si>
  <si>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</si>
  <si>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</si>
  <si>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</si>
  <si>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</si>
  <si>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</si>
  <si>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</si>
  <si>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</si>
  <si>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</si>
  <si>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</si>
  <si>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</si>
  <si>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</si>
  <si>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</si>
  <si>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</si>
  <si>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</si>
  <si>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</si>
  <si>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</si>
  <si>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</si>
  <si>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</si>
  <si>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</si>
  <si>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</si>
  <si>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</si>
  <si>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</si>
  <si>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</si>
  <si>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</si>
  <si>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</si>
  <si>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</si>
  <si>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</si>
  <si>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</si>
  <si>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</si>
  <si>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</si>
  <si>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</si>
  <si>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</si>
  <si>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</si>
  <si>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</si>
  <si>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</si>
  <si>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</si>
  <si>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</si>
  <si>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</si>
  <si>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</si>
  <si>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</si>
  <si>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</si>
  <si>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</si>
  <si>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</si>
  <si>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</si>
  <si>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</si>
  <si>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</si>
  <si>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</si>
  <si>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</si>
  <si>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</si>
  <si>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</si>
  <si>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</si>
  <si>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</si>
  <si>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</si>
  <si>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</si>
  <si>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</si>
  <si>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</si>
  <si>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</si>
  <si>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</si>
  <si>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</si>
  <si>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</si>
  <si>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</si>
  <si>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</si>
  <si>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</si>
  <si>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</si>
  <si>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</si>
  <si>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</si>
  <si>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</si>
  <si>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</si>
  <si>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</si>
  <si>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</si>
  <si>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</si>
  <si>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</si>
  <si>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</si>
  <si>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</si>
  <si>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</si>
  <si>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</si>
  <si>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</si>
  <si>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</si>
  <si>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</si>
  <si>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</si>
  <si>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</si>
  <si>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</si>
  <si>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</si>
  <si>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</si>
  <si>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</si>
  <si>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</si>
  <si>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</si>
  <si>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</si>
  <si>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</si>
  <si>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</si>
  <si>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</si>
  <si>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</si>
  <si>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</si>
  <si>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</si>
  <si>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</si>
  <si>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</si>
  <si>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</si>
  <si>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</si>
  <si>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</si>
  <si>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</si>
  <si>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</si>
  <si>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</si>
  <si>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</si>
  <si>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</si>
  <si>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</si>
  <si>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</si>
  <si>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</si>
  <si>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</si>
  <si>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</si>
  <si>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</si>
  <si>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</si>
  <si>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</si>
  <si>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</si>
  <si>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</si>
  <si>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</si>
  <si>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</si>
  <si>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</si>
  <si>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</si>
  <si>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</si>
  <si>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</si>
  <si>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</si>
  <si>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</si>
  <si>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</si>
  <si>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</si>
  <si>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</si>
  <si>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</si>
  <si>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</si>
  <si>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</si>
  <si>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</si>
  <si>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</si>
  <si>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</si>
  <si>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</si>
  <si>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</si>
  <si>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</si>
  <si>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</si>
  <si>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</si>
  <si>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</si>
  <si>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</si>
  <si>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</si>
  <si>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</si>
  <si>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</si>
  <si>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</si>
  <si>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</si>
  <si>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</si>
  <si>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</si>
  <si>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</si>
  <si>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</si>
  <si>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</si>
  <si>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</si>
  <si>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</si>
  <si>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</si>
  <si>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</si>
  <si>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</si>
  <si>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</si>
  <si>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</si>
  <si>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</si>
  <si>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</si>
  <si>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</si>
  <si>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</si>
  <si>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</si>
  <si>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</si>
  <si>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</si>
  <si>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</si>
  <si>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</si>
  <si>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</si>
  <si>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</si>
  <si>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</si>
  <si>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</si>
  <si>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</si>
  <si>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</si>
  <si>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</si>
  <si>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</si>
  <si>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</si>
  <si>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</si>
  <si>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</si>
  <si>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</si>
  <si>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</si>
  <si>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</si>
  <si>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</si>
  <si>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</si>
  <si>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</si>
  <si>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</si>
  <si>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</si>
  <si>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</si>
  <si>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</si>
  <si>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</si>
  <si>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</si>
  <si>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</si>
  <si>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</si>
  <si>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</si>
  <si>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</si>
  <si>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</si>
  <si>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</si>
  <si>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</si>
  <si>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</si>
  <si>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</si>
  <si>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</si>
  <si>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</si>
  <si>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</si>
  <si>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</si>
  <si>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</si>
  <si>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</si>
  <si>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</si>
  <si>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</si>
  <si>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</si>
  <si>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</si>
  <si>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</si>
  <si>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</si>
  <si>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</si>
  <si>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</si>
  <si>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</si>
  <si>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</si>
  <si>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</si>
  <si>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</si>
  <si>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</si>
  <si>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</si>
  <si>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</si>
  <si>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</si>
  <si>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</si>
  <si>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</si>
  <si>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</si>
  <si>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</si>
  <si>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</si>
  <si>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</si>
  <si>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</si>
  <si>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</si>
  <si>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</si>
  <si>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</si>
  <si>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</si>
  <si>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</si>
  <si>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</si>
  <si>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</si>
  <si>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</si>
  <si>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</si>
  <si>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</si>
  <si>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</si>
  <si>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</si>
  <si>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</si>
  <si>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</si>
  <si>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</si>
  <si>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</si>
  <si>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</si>
  <si>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</si>
  <si>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</si>
  <si>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</si>
  <si>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</si>
  <si>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</si>
  <si>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</si>
  <si>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</si>
  <si>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</si>
  <si>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</si>
  <si>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</si>
  <si>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</si>
  <si>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</si>
  <si>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</si>
  <si>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</si>
  <si>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</si>
  <si>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</si>
  <si>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</si>
  <si>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</si>
  <si>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</si>
  <si>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</si>
  <si>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</si>
  <si>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</si>
  <si>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</si>
  <si>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</si>
  <si>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</si>
  <si>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</si>
  <si>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</si>
  <si>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</si>
  <si>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</si>
  <si>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</si>
  <si>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</si>
  <si>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</si>
  <si>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</si>
  <si>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</si>
  <si>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</si>
  <si>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</si>
  <si>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</si>
  <si>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</si>
  <si>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</si>
  <si>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</si>
  <si>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</si>
  <si>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</si>
  <si>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</si>
  <si>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</si>
  <si>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</si>
  <si>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</si>
  <si>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</si>
  <si>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</si>
  <si>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</si>
  <si>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</si>
  <si>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</si>
  <si>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</si>
  <si>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</si>
  <si>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</si>
  <si>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</si>
  <si>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</si>
  <si>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</si>
  <si>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</si>
  <si>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</si>
  <si>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</si>
  <si>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</si>
  <si>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</si>
  <si>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</si>
  <si>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</si>
  <si>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</si>
  <si>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</si>
  <si>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</si>
  <si>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</si>
  <si>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</si>
  <si>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</si>
  <si>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</si>
  <si>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</si>
  <si>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</si>
  <si>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</si>
  <si>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</si>
  <si>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</si>
  <si>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</si>
  <si>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</si>
  <si>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</si>
  <si>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</si>
  <si>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</si>
  <si>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</si>
  <si>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</si>
  <si>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</si>
  <si>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</si>
  <si>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</si>
  <si>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</si>
  <si>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</si>
  <si>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</si>
  <si>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</si>
  <si>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</si>
  <si>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</si>
  <si>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</si>
  <si>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</si>
  <si>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</si>
  <si>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</si>
  <si>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</si>
  <si>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</si>
  <si>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</si>
  <si>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</si>
  <si>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</si>
  <si>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</si>
  <si>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</si>
  <si>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</si>
  <si>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</si>
  <si>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</si>
  <si>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</si>
  <si>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</si>
  <si>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</si>
  <si>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</si>
  <si>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</si>
  <si>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</si>
  <si>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</si>
  <si>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</si>
  <si>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</si>
  <si>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</si>
  <si>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</si>
  <si>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</si>
  <si>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</si>
  <si>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</si>
  <si>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</si>
  <si>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</si>
  <si>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</si>
  <si>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</si>
  <si>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</si>
  <si>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</si>
  <si>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</si>
  <si>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</si>
  <si>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</si>
  <si>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</si>
  <si>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</si>
  <si>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</si>
  <si>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</si>
  <si>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</si>
  <si>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</si>
  <si>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</si>
  <si>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</si>
  <si>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</si>
  <si>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</si>
  <si>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</si>
  <si>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</si>
  <si>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</si>
  <si>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</si>
  <si>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</si>
  <si>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</si>
  <si>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</si>
  <si>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</si>
  <si>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</si>
  <si>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</si>
  <si>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</si>
  <si>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</si>
  <si>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</si>
  <si>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</si>
  <si>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</si>
  <si>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</si>
  <si>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</si>
  <si>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</si>
  <si>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</si>
  <si>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</si>
  <si>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</si>
  <si>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</si>
  <si>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</si>
  <si>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</si>
  <si>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</si>
  <si>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</si>
  <si>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</si>
  <si>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</si>
  <si>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</si>
  <si>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</si>
  <si>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</si>
  <si>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</si>
  <si>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</si>
  <si>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</si>
  <si>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</si>
  <si>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</si>
  <si>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</si>
  <si>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</si>
  <si>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</si>
  <si>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</si>
  <si>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</si>
  <si>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</si>
  <si>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</si>
  <si>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</si>
  <si>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</si>
  <si>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</si>
  <si>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</si>
  <si>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</si>
  <si>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</si>
  <si>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</si>
  <si>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</si>
  <si>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</si>
  <si>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</si>
  <si>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</si>
  <si>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</si>
  <si>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</si>
  <si>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</si>
  <si>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</si>
  <si>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</si>
  <si>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</si>
  <si>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</si>
  <si>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</si>
  <si>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</si>
  <si>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</si>
  <si>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</si>
  <si>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</si>
  <si>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</si>
  <si>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</si>
  <si>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</si>
  <si>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</si>
  <si>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</si>
  <si>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</si>
  <si>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</si>
  <si>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</si>
  <si>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</si>
  <si>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</si>
  <si>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</si>
  <si>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</si>
  <si>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</si>
  <si>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</si>
  <si>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</si>
  <si>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</si>
  <si>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</si>
  <si>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</si>
  <si>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</si>
  <si>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</si>
  <si>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</si>
  <si>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</si>
  <si>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</si>
  <si>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</si>
  <si>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</si>
  <si>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</si>
  <si>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</si>
  <si>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</si>
  <si>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</si>
  <si>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</si>
  <si>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</si>
  <si>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</si>
  <si>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</si>
  <si>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</si>
  <si>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</si>
  <si>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</si>
  <si>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</si>
  <si>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</si>
  <si>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</si>
  <si>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</si>
  <si>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</si>
  <si>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</si>
  <si>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</si>
  <si>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</si>
  <si>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</si>
  <si>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</si>
  <si>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</si>
  <si>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</si>
  <si>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</si>
  <si>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</si>
  <si>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</si>
  <si>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</si>
  <si>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</si>
  <si>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</si>
  <si>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</si>
  <si>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</si>
  <si>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</si>
  <si>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</si>
  <si>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</si>
  <si>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</si>
  <si>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</si>
  <si>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</si>
  <si>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</si>
  <si>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</si>
  <si>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</si>
  <si>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</si>
  <si>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</si>
  <si>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</si>
  <si>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</si>
  <si>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</si>
  <si>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</si>
  <si>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</si>
  <si>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</si>
  <si>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</si>
  <si>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</si>
  <si>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</si>
  <si>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</si>
  <si>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</si>
  <si>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</si>
  <si>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</si>
  <si>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</si>
  <si>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</si>
  <si>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</si>
  <si>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</si>
  <si>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</si>
  <si>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</si>
  <si>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</si>
  <si>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</si>
  <si>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</si>
  <si>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</si>
  <si>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</si>
  <si>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</si>
  <si>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</si>
  <si>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</si>
  <si>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</si>
  <si>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</si>
  <si>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</si>
  <si>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</si>
  <si>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</si>
  <si>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</si>
  <si>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</si>
  <si>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</si>
  <si>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</si>
  <si>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</si>
  <si>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</si>
  <si>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</si>
  <si>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</si>
  <si>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</si>
  <si>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</si>
  <si>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</si>
  <si>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</si>
  <si>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</si>
  <si>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</si>
  <si>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</si>
  <si>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</si>
  <si>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</si>
  <si>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</si>
  <si>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</si>
  <si>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</si>
  <si>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</si>
  <si>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</si>
  <si>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</si>
  <si>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</si>
  <si>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</si>
  <si>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</si>
  <si>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</si>
  <si>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</si>
  <si>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</si>
  <si>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</si>
  <si>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</si>
  <si>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</si>
  <si>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</si>
  <si>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</si>
  <si>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</si>
  <si>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</si>
  <si>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</si>
  <si>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</si>
  <si>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</si>
  <si>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</si>
  <si>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</si>
  <si>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</si>
  <si>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</si>
  <si>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</si>
  <si>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</si>
  <si>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</si>
  <si>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</si>
  <si>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</si>
  <si>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</si>
  <si>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</si>
  <si>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</si>
  <si>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</si>
  <si>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</si>
  <si>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</si>
  <si>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</si>
  <si>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</si>
  <si>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</si>
  <si>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</si>
  <si>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</si>
  <si>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</si>
  <si>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</si>
  <si>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</si>
  <si>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</si>
  <si>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</si>
  <si>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</si>
  <si>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</si>
  <si>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</si>
  <si>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</si>
  <si>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</si>
  <si>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</si>
  <si>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</si>
  <si>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</si>
  <si>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</si>
  <si>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</si>
  <si>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</si>
  <si>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</si>
  <si>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</si>
  <si>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</si>
  <si>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</si>
  <si>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</si>
  <si>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</si>
  <si>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</si>
  <si>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</si>
  <si>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</si>
  <si>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</si>
  <si>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</si>
  <si>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</si>
  <si>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</si>
  <si>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</si>
  <si>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</si>
  <si>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</si>
  <si>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</si>
  <si>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</si>
  <si>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</si>
  <si>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</si>
  <si>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</si>
  <si>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</si>
  <si>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</si>
  <si>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</si>
  <si>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</si>
  <si>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</si>
  <si>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</si>
  <si>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</si>
  <si>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</si>
  <si>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</si>
  <si>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</si>
  <si>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</si>
  <si>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</si>
  <si>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</si>
  <si>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</si>
  <si>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</si>
  <si>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</si>
  <si>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</si>
  <si>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</si>
  <si>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</si>
  <si>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</si>
  <si>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</si>
  <si>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</si>
  <si>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</si>
  <si>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</si>
  <si>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</si>
  <si>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</si>
  <si>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</si>
  <si>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</si>
  <si>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</si>
  <si>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</si>
  <si>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</si>
  <si>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</si>
  <si>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</si>
  <si>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</si>
  <si>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</si>
  <si>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</si>
  <si>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</si>
  <si>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</si>
  <si>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</si>
  <si>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</si>
  <si>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</si>
  <si>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</si>
  <si>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</si>
  <si>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</si>
  <si>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</si>
  <si>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</si>
  <si>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</si>
  <si>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</si>
  <si>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</si>
  <si>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</si>
  <si>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</si>
  <si>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</si>
  <si>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</si>
  <si>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</si>
  <si>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</si>
  <si>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</si>
  <si>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</si>
  <si>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</si>
  <si>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</si>
  <si>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</si>
  <si>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</si>
  <si>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</si>
  <si>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</si>
  <si>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</si>
  <si>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</si>
  <si>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</si>
  <si>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</si>
  <si>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</si>
  <si>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</si>
  <si>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</si>
  <si>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</si>
  <si>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</si>
  <si>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</si>
  <si>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</si>
  <si>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</si>
  <si>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</si>
  <si>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</si>
  <si>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</si>
  <si>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</si>
  <si>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</si>
  <si>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</si>
  <si>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</si>
  <si>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</si>
  <si>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</si>
  <si>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</si>
  <si>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</si>
  <si>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</si>
  <si>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</si>
  <si>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</si>
  <si>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</si>
  <si>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</si>
  <si>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</si>
  <si>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</si>
  <si>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</si>
  <si>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</si>
  <si>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</si>
  <si>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</si>
  <si>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</si>
  <si>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</si>
  <si>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</si>
  <si>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</si>
  <si>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</si>
  <si>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</si>
  <si>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</si>
  <si>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</si>
  <si>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</si>
  <si>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</si>
  <si>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</si>
  <si>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</si>
  <si>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</si>
  <si>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</si>
  <si>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</si>
  <si>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</si>
  <si>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</si>
  <si>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</si>
  <si>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</si>
  <si>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</si>
  <si>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</si>
  <si>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</si>
  <si>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</si>
  <si>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</si>
  <si>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</si>
  <si>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</si>
  <si>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</si>
  <si>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</si>
  <si>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</si>
  <si>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</si>
  <si>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</si>
  <si>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</si>
  <si>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</si>
  <si>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</si>
  <si>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</si>
  <si>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</si>
  <si>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</si>
  <si>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</si>
  <si>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</si>
  <si>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</si>
  <si>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</si>
  <si>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</si>
  <si>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</si>
  <si>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</si>
  <si>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</si>
  <si>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</si>
  <si>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</si>
  <si>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</si>
  <si>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</si>
  <si>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</si>
  <si>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</si>
  <si>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</si>
  <si>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</si>
  <si>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</si>
  <si>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</si>
  <si>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</si>
  <si>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</si>
  <si>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</si>
  <si>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</si>
  <si>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</si>
  <si>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</si>
  <si>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</si>
  <si>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</si>
  <si>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</si>
  <si>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</si>
  <si>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</si>
  <si>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</si>
  <si>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</si>
  <si>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</si>
  <si>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</si>
  <si>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</si>
  <si>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</si>
  <si>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</si>
  <si>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</si>
  <si>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</si>
  <si>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</si>
  <si>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</si>
  <si>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</si>
  <si>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</si>
  <si>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</si>
  <si>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</si>
  <si>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</si>
  <si>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</si>
  <si>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</si>
  <si>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</si>
  <si>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</si>
  <si>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</si>
  <si>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</si>
  <si>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</si>
  <si>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</si>
  <si>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</si>
  <si>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</si>
  <si>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</si>
  <si>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</si>
  <si>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</si>
  <si>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</si>
  <si>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</si>
  <si>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</si>
  <si>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</si>
  <si>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</si>
  <si>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</si>
  <si>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</si>
  <si>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</si>
  <si>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</si>
  <si>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</si>
  <si>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</si>
  <si>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</si>
  <si>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</si>
  <si>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</si>
  <si>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</si>
  <si>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</si>
  <si>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</si>
  <si>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</si>
  <si>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</si>
  <si>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</si>
  <si>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</si>
  <si>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</si>
  <si>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</si>
  <si>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</si>
  <si>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</si>
  <si>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</si>
  <si>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</si>
  <si>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</si>
  <si>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</si>
  <si>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</si>
  <si>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</si>
  <si>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</si>
  <si>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</si>
  <si>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</si>
  <si>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</si>
  <si>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</si>
  <si>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</si>
  <si>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</si>
  <si>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</si>
  <si>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</si>
  <si>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</si>
  <si>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</si>
  <si>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</si>
  <si>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</si>
  <si>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</si>
  <si>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</si>
  <si>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</si>
  <si>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</si>
  <si>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</si>
  <si>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</si>
  <si>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</si>
  <si>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</si>
  <si>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</si>
  <si>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</si>
  <si>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</si>
  <si>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</si>
  <si>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</si>
  <si>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</si>
  <si>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</si>
  <si>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</si>
  <si>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</si>
  <si>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</si>
  <si>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</si>
  <si>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</si>
  <si>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</si>
  <si>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</si>
  <si>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</si>
  <si>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</si>
  <si>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</si>
  <si>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</si>
  <si>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</si>
  <si>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</si>
  <si>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</si>
  <si>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</si>
  <si>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</si>
  <si>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</si>
  <si>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</si>
  <si>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</si>
  <si>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</si>
  <si>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</si>
  <si>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</si>
  <si>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</si>
  <si>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</si>
  <si>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</si>
  <si>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</si>
  <si>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</si>
  <si>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</si>
  <si>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</si>
  <si>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</si>
  <si>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</si>
  <si>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</si>
  <si>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</si>
  <si>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</si>
  <si>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</si>
  <si>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</si>
  <si>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</si>
  <si>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</si>
  <si>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</si>
  <si>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</si>
  <si>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</si>
  <si>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</si>
  <si>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</si>
  <si>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</si>
  <si>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</si>
  <si>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</si>
  <si>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</si>
  <si>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</si>
  <si>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</si>
  <si>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</si>
  <si>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</si>
  <si>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</si>
  <si>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</si>
  <si>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</si>
  <si>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</si>
  <si>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</si>
  <si>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</si>
  <si>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</si>
  <si>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</si>
  <si>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</si>
  <si>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</si>
  <si>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</si>
  <si>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</si>
  <si>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</si>
  <si>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</si>
  <si>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</si>
  <si>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</si>
  <si>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</si>
  <si>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</si>
  <si>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</si>
  <si>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</si>
  <si>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</si>
  <si>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</si>
  <si>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</si>
  <si>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</si>
  <si>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</si>
  <si>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</si>
  <si>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</si>
  <si>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</si>
  <si>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</si>
  <si>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</si>
  <si>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</si>
  <si>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</si>
  <si>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</si>
  <si>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</si>
  <si>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</si>
  <si>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</si>
  <si>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</si>
  <si>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</si>
  <si>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</si>
  <si>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</si>
  <si>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</si>
  <si>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</si>
  <si>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</si>
  <si>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</si>
  <si>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</si>
  <si>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</si>
  <si>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</si>
  <si>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</si>
  <si>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</si>
  <si>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</si>
  <si>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</si>
  <si>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</si>
  <si>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</si>
  <si>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</si>
  <si>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</si>
  <si>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</si>
  <si>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</si>
  <si>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</si>
  <si>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</si>
  <si>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</si>
  <si>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</si>
  <si>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</si>
  <si>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</si>
  <si>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</si>
  <si>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</si>
  <si>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</si>
  <si>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</si>
  <si>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</si>
  <si>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</si>
  <si>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</si>
  <si>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</si>
  <si>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</si>
  <si>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</si>
  <si>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</si>
  <si>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</si>
  <si>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</si>
  <si>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</si>
  <si>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</si>
  <si>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</si>
  <si>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</si>
  <si>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</si>
  <si>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</si>
  <si>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</si>
  <si>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</si>
  <si>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</si>
  <si>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</si>
  <si>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</si>
  <si>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</si>
  <si>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</si>
  <si>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</si>
  <si>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</si>
  <si>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</si>
  <si>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</si>
  <si>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</si>
  <si>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</si>
  <si>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</si>
  <si>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</si>
  <si>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</si>
  <si>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</si>
  <si>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</si>
  <si>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</si>
  <si>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</si>
  <si>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</si>
  <si>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</si>
  <si>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</si>
  <si>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</si>
  <si>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</si>
  <si>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</si>
  <si>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</si>
  <si>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</si>
  <si>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</si>
  <si>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</si>
  <si>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</si>
  <si>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</si>
  <si>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</si>
  <si>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</si>
  <si>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</si>
  <si>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</si>
  <si>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</si>
  <si>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</si>
  <si>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</si>
  <si>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</si>
  <si>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</si>
  <si>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</si>
  <si>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</si>
  <si>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</si>
  <si>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</si>
  <si>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</si>
  <si>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</si>
  <si>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</si>
  <si>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</si>
  <si>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</si>
  <si>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</si>
  <si>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</si>
  <si>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</si>
  <si>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</si>
  <si>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</si>
  <si>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</si>
  <si>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</si>
  <si>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</si>
  <si>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</si>
  <si>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</si>
  <si>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</si>
  <si>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</si>
  <si>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</si>
  <si>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</si>
  <si>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</si>
  <si>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</si>
  <si>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</si>
  <si>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</si>
  <si>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</si>
  <si>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</si>
  <si>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</si>
  <si>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</si>
  <si>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</si>
  <si>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</si>
  <si>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</si>
  <si>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</si>
  <si>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</si>
  <si>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</si>
  <si>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</si>
  <si>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</si>
  <si>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</si>
  <si>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</si>
  <si>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</si>
  <si>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</si>
  <si>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</si>
  <si>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</si>
  <si>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</si>
  <si>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</si>
  <si>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</si>
  <si>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</si>
  <si>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</si>
  <si>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</si>
  <si>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</si>
  <si>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</si>
  <si>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</si>
  <si>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</si>
  <si>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</si>
  <si>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</si>
  <si>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</si>
  <si>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</si>
  <si>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</si>
  <si>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</si>
  <si>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</si>
  <si>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</si>
  <si>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</si>
  <si>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</si>
  <si>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</si>
  <si>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</si>
  <si>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</si>
  <si>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</si>
  <si>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</si>
  <si>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</si>
  <si>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</si>
  <si>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</si>
  <si>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</si>
  <si>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</si>
  <si>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</si>
  <si>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</si>
  <si>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</si>
  <si>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</si>
  <si>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</si>
  <si>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</si>
  <si>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</si>
  <si>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</si>
  <si>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</si>
  <si>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</si>
  <si>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</si>
  <si>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</si>
  <si>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</si>
  <si>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</si>
  <si>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</si>
  <si>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</si>
  <si>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</si>
  <si>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</si>
  <si>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</si>
  <si>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</si>
  <si>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</si>
  <si>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</si>
  <si>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</si>
  <si>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</si>
  <si>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</si>
  <si>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</si>
  <si>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</si>
  <si>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</si>
  <si>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</si>
  <si>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</si>
  <si>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</si>
  <si>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</si>
  <si>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</si>
  <si>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</si>
  <si>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</si>
  <si>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</si>
  <si>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</si>
  <si>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</si>
  <si>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</si>
  <si>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</si>
  <si>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</si>
  <si>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</si>
  <si>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</si>
  <si>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</si>
  <si>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</si>
  <si>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</si>
  <si>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</si>
  <si>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</si>
  <si>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</si>
  <si>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</si>
  <si>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</si>
  <si>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</si>
  <si>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</si>
  <si>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</si>
  <si>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</si>
  <si>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</si>
  <si>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</si>
  <si>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</si>
  <si>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</si>
  <si>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</si>
  <si>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</si>
  <si>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</si>
  <si>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</si>
  <si>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</si>
  <si>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</si>
  <si>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</si>
  <si>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</si>
  <si>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</si>
  <si>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</si>
  <si>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</si>
  <si>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</si>
  <si>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</si>
  <si>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</si>
  <si>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</si>
  <si>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</si>
  <si>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</si>
  <si>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</si>
  <si>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</si>
  <si>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</si>
  <si>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</si>
  <si>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</si>
  <si>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</si>
  <si>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</si>
  <si>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</si>
  <si>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</si>
  <si>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</si>
  <si>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</si>
  <si>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</si>
  <si>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</si>
  <si>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</si>
  <si>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</si>
  <si>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</si>
  <si>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</si>
  <si>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</si>
  <si>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</si>
  <si>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</si>
  <si>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</si>
  <si>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</si>
  <si>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</si>
  <si>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</si>
  <si>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</si>
  <si>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</si>
  <si>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</si>
  <si>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</si>
  <si>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</si>
  <si>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</si>
  <si>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</si>
  <si>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</si>
  <si>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</si>
  <si>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</si>
  <si>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</si>
  <si>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</si>
  <si>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</si>
  <si>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</si>
  <si>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</si>
  <si>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</si>
  <si>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</si>
  <si>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</si>
  <si>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</si>
  <si>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</si>
  <si>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</si>
  <si>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</si>
  <si>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</si>
  <si>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</si>
  <si>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</si>
  <si>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</si>
  <si>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</si>
  <si>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</si>
  <si>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</si>
  <si>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</si>
  <si>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</si>
  <si>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</si>
  <si>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</si>
  <si>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</si>
  <si>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</si>
  <si>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</si>
  <si>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</si>
  <si>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</si>
  <si>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</si>
  <si>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</si>
  <si>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</si>
  <si>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</si>
  <si>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</si>
  <si>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</si>
  <si>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</si>
  <si>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</si>
  <si>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</si>
  <si>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</si>
  <si>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</si>
  <si>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</si>
  <si>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</si>
  <si>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</si>
  <si>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</si>
  <si>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</si>
  <si>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</si>
  <si>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</si>
  <si>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</si>
  <si>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</si>
  <si>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</si>
  <si>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</si>
  <si>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</si>
  <si>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</si>
  <si>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</si>
  <si>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</si>
  <si>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</si>
  <si>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</si>
  <si>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</si>
  <si>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</si>
  <si>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</si>
  <si>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</si>
  <si>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</si>
  <si>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</si>
  <si>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</si>
  <si>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</si>
  <si>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</si>
  <si>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</si>
  <si>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</si>
  <si>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</si>
  <si>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</si>
  <si>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</si>
  <si>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</si>
  <si>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</si>
  <si>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</si>
  <si>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</si>
  <si>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</si>
  <si>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</si>
  <si>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</si>
  <si>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</si>
  <si>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</si>
  <si>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</si>
  <si>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</si>
  <si>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</si>
  <si>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</si>
  <si>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</si>
  <si>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</si>
  <si>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</si>
  <si>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</si>
  <si>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</si>
  <si>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</si>
  <si>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</si>
  <si>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</si>
  <si>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</si>
  <si>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</si>
  <si>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</si>
  <si>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</si>
  <si>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</si>
  <si>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</si>
  <si>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</si>
  <si>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</si>
  <si>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</si>
  <si>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</si>
  <si>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</si>
  <si>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</si>
  <si>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</si>
  <si>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</si>
  <si>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</si>
  <si>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</si>
  <si>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</si>
  <si>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</si>
  <si>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</si>
  <si>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</si>
  <si>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</si>
  <si>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</si>
  <si>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</si>
  <si>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</si>
  <si>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</si>
  <si>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</si>
  <si>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</si>
  <si>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</si>
  <si>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</si>
  <si>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</si>
  <si>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</si>
  <si>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</si>
  <si>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</si>
  <si>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</si>
  <si>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</si>
  <si>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</si>
  <si>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</si>
  <si>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</si>
  <si>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</si>
  <si>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</si>
  <si>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</si>
  <si>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</si>
  <si>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</si>
  <si>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</si>
  <si>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</si>
  <si>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</si>
  <si>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</si>
  <si>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</si>
  <si>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</si>
  <si>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</si>
  <si>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</si>
  <si>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</si>
  <si>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</si>
  <si>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</si>
  <si>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</si>
  <si>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</si>
  <si>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</si>
  <si>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</si>
  <si>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</si>
  <si>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</si>
  <si>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</si>
  <si>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</si>
  <si>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</si>
  <si>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</si>
  <si>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</si>
  <si>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</si>
  <si>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</si>
  <si>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</si>
  <si>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</si>
  <si>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</si>
  <si>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</si>
  <si>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</si>
  <si>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</si>
  <si>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</si>
  <si>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</si>
  <si>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</si>
  <si>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</si>
  <si>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</si>
  <si>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</si>
  <si>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</si>
  <si>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</si>
  <si>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</si>
  <si>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</si>
  <si>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</si>
  <si>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</si>
  <si>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</si>
  <si>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</si>
  <si>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</si>
  <si>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</si>
  <si>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</si>
  <si>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</si>
  <si>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</si>
  <si>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</si>
  <si>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</si>
  <si>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</si>
  <si>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</si>
  <si>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</si>
  <si>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</si>
  <si>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</si>
  <si>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</si>
  <si>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</si>
  <si>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</si>
  <si>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</si>
  <si>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</si>
  <si>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</si>
  <si>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</si>
  <si>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</si>
  <si>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</si>
  <si>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</si>
  <si>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</si>
  <si>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</si>
  <si>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</si>
  <si>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</si>
  <si>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</si>
  <si>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</si>
  <si>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</si>
  <si>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</si>
  <si>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</si>
  <si>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</si>
  <si>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</si>
  <si>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</si>
  <si>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</si>
  <si>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</si>
  <si>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</si>
  <si>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</si>
  <si>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</si>
  <si>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</si>
  <si>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</si>
  <si>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</si>
  <si>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</si>
  <si>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</si>
  <si>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</si>
  <si>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</si>
  <si>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</si>
  <si>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</si>
  <si>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</si>
  <si>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</si>
  <si>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</si>
  <si>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</si>
  <si>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</si>
  <si>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</si>
  <si>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</si>
  <si>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</si>
  <si>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</si>
  <si>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</si>
  <si>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</si>
  <si>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</si>
  <si>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</si>
  <si>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</si>
  <si>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</si>
  <si>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</si>
  <si>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</si>
  <si>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</si>
  <si>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</si>
  <si>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</si>
  <si>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</si>
  <si>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</si>
  <si>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</si>
  <si>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</si>
  <si>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</si>
  <si>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</si>
  <si>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</si>
  <si>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</si>
  <si>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</si>
  <si>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</si>
  <si>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</si>
  <si>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</si>
  <si>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</si>
  <si>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</si>
  <si>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</si>
  <si>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</si>
  <si>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</si>
  <si>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</si>
  <si>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</si>
  <si>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</si>
  <si>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</si>
  <si>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</si>
  <si>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</si>
  <si>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</si>
  <si>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</si>
  <si>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</si>
  <si>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</si>
  <si>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</si>
  <si>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</si>
  <si>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</si>
  <si>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</si>
  <si>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</si>
  <si>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</si>
  <si>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</si>
  <si>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</si>
  <si>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</si>
  <si>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</si>
  <si>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</si>
  <si>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</si>
  <si>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</si>
  <si>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</si>
  <si>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</si>
  <si>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</si>
  <si>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</si>
  <si>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</si>
  <si>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</si>
  <si>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</si>
  <si>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</si>
  <si>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</si>
  <si>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</si>
  <si>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</si>
  <si>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</si>
  <si>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</si>
  <si>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</si>
  <si>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</si>
  <si>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</si>
  <si>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</si>
  <si>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</si>
  <si>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</si>
  <si>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</si>
  <si>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</si>
  <si>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</si>
  <si>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</si>
  <si>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</si>
  <si>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</si>
  <si>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</si>
  <si>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</si>
  <si>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</si>
  <si>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</si>
  <si>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</si>
  <si>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</si>
  <si>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</si>
  <si>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</si>
  <si>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</si>
  <si>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</si>
  <si>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</si>
  <si>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</si>
  <si>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</si>
  <si>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</si>
  <si>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</si>
  <si>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</si>
  <si>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</si>
  <si>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</si>
  <si>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</si>
  <si>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</si>
  <si>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</si>
  <si>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</si>
  <si>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</si>
  <si>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</si>
  <si>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</si>
  <si>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</si>
  <si>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</si>
  <si>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</si>
  <si>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</si>
  <si>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</si>
  <si>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</si>
  <si>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</si>
  <si>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</si>
  <si>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</si>
  <si>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</si>
  <si>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</si>
  <si>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</si>
  <si>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</si>
  <si>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</si>
  <si>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</si>
  <si>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</si>
  <si>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</si>
  <si>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</si>
  <si>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</si>
  <si>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</si>
  <si>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</si>
  <si>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</si>
  <si>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</si>
  <si>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</si>
  <si>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</si>
  <si>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</si>
  <si>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</si>
  <si>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</si>
  <si>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</si>
  <si>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</si>
  <si>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</si>
  <si>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</si>
  <si>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</si>
  <si>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</si>
  <si>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</si>
  <si>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</si>
  <si>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</si>
  <si>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</si>
  <si>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</si>
  <si>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</si>
  <si>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</si>
  <si>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</si>
  <si>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</si>
  <si>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</si>
  <si>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</si>
  <si>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</si>
  <si>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</si>
  <si>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</si>
  <si>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</si>
  <si>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</si>
  <si>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</si>
  <si>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</si>
  <si>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</si>
  <si>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</si>
  <si>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</si>
  <si>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</si>
  <si>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</si>
  <si>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</si>
  <si>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</si>
  <si>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</si>
  <si>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</si>
  <si>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</si>
  <si>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</si>
  <si>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</si>
  <si>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</si>
  <si>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</si>
  <si>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</si>
  <si>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</si>
  <si>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</si>
  <si>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</si>
  <si>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</si>
  <si>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</si>
  <si>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</si>
  <si>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</si>
  <si>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</si>
  <si>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</si>
  <si>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</si>
  <si>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</si>
  <si>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</si>
  <si>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</si>
  <si>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</si>
  <si>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</si>
  <si>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</si>
  <si>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</si>
  <si>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</si>
  <si>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</si>
  <si>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</si>
  <si>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</si>
  <si>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</si>
  <si>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</si>
  <si>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</si>
  <si>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</si>
  <si>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</si>
  <si>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</si>
  <si>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</si>
  <si>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</si>
  <si>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</si>
  <si>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</si>
  <si>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</si>
  <si>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</si>
  <si>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</si>
  <si>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</si>
  <si>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</si>
  <si>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</si>
  <si>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</si>
  <si>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</si>
  <si>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</si>
  <si>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</si>
  <si>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</si>
  <si>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</si>
  <si>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</si>
  <si>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</si>
  <si>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</si>
  <si>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</si>
  <si>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</si>
  <si>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</si>
  <si>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</si>
  <si>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</si>
  <si>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</si>
  <si>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</si>
  <si>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</si>
  <si>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</si>
  <si>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</si>
  <si>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</si>
  <si>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</si>
  <si>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</si>
  <si>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</si>
  <si>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</si>
  <si>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</si>
  <si>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</si>
  <si>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</si>
  <si>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</si>
  <si>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</si>
  <si>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</si>
  <si>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</si>
  <si>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</si>
  <si>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</si>
  <si>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</si>
  <si>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</si>
  <si>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</si>
  <si>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</si>
  <si>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</si>
  <si>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</si>
  <si>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</si>
  <si>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</si>
  <si>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</si>
  <si>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</si>
  <si>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</si>
  <si>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</si>
  <si>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</si>
  <si>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</si>
  <si>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</si>
  <si>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</si>
  <si>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</si>
  <si>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</si>
  <si>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</si>
  <si>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</si>
  <si>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</si>
  <si>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</si>
  <si>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</si>
  <si>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</si>
  <si>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</si>
  <si>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</si>
  <si>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</si>
  <si>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</si>
  <si>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</si>
  <si>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</si>
  <si>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</si>
  <si>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</si>
  <si>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</si>
  <si>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</si>
  <si>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</si>
  <si>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</si>
  <si>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</si>
  <si>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</si>
  <si>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</si>
  <si>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</si>
  <si>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</si>
  <si>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</si>
  <si>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</si>
  <si>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</si>
  <si>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</si>
  <si>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</si>
  <si>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</si>
  <si>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</si>
  <si>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</si>
  <si>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</si>
  <si>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</si>
  <si>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</si>
  <si>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</si>
  <si>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</si>
  <si>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</si>
  <si>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</si>
  <si>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</si>
  <si>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</si>
  <si>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</si>
  <si>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</si>
  <si>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</si>
  <si>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</si>
  <si>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</si>
  <si>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</si>
  <si>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</si>
  <si>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</si>
  <si>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</si>
  <si>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</si>
  <si>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</si>
  <si>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</si>
  <si>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</si>
  <si>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</si>
  <si>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</si>
  <si>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</si>
  <si>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</si>
  <si>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</si>
  <si>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</si>
  <si>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</si>
  <si>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</si>
  <si>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</si>
  <si>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</si>
  <si>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</si>
  <si>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</si>
  <si>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</si>
  <si>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</si>
  <si>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</si>
  <si>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</si>
  <si>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</si>
  <si>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</si>
  <si>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</si>
  <si>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</si>
  <si>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</si>
  <si>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</si>
  <si>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</si>
  <si>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</si>
  <si>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</si>
  <si>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</si>
  <si>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</si>
  <si>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</si>
  <si>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</si>
  <si>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</si>
  <si>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</si>
  <si>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</si>
  <si>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</si>
  <si>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</si>
  <si>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</si>
  <si>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</si>
  <si>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</si>
  <si>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</si>
  <si>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</si>
  <si>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</si>
  <si>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</si>
  <si>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</si>
  <si>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</si>
  <si>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</si>
  <si>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</si>
  <si>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</si>
  <si>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</si>
  <si>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</si>
  <si>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</si>
  <si>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</si>
  <si>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</si>
  <si>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</si>
  <si>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</si>
  <si>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</si>
  <si>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</si>
  <si>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</si>
  <si>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</si>
  <si>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</si>
  <si>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</si>
  <si>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</si>
  <si>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</si>
  <si>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</si>
  <si>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</si>
  <si>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</si>
  <si>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</si>
  <si>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</si>
  <si>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</si>
  <si>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</si>
  <si>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</si>
  <si>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</si>
  <si>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</si>
  <si>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</si>
  <si>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</si>
  <si>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</si>
  <si>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</si>
  <si>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</si>
  <si>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</si>
  <si>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</si>
  <si>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</si>
  <si>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</si>
  <si>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</si>
  <si>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</si>
  <si>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</si>
  <si>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</si>
  <si>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</si>
  <si>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</si>
  <si>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</si>
  <si>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</si>
  <si>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</si>
  <si>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</si>
  <si>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</si>
  <si>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</si>
  <si>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</si>
  <si>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</si>
  <si>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</si>
  <si>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</si>
  <si>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</si>
  <si>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</si>
  <si>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</si>
  <si>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</si>
  <si>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</si>
  <si>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</si>
  <si>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</si>
  <si>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</si>
  <si>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</si>
  <si>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</si>
  <si>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</si>
  <si>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</si>
  <si>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</si>
  <si>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</si>
  <si>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</si>
  <si>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</si>
  <si>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</si>
  <si>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</si>
  <si>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</si>
  <si>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</si>
  <si>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</si>
  <si>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</si>
  <si>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</si>
  <si>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</si>
  <si>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</si>
  <si>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</si>
  <si>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</si>
  <si>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</si>
  <si>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</si>
  <si>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</si>
  <si>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</si>
  <si>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</si>
  <si>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</si>
  <si>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</si>
  <si>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</si>
  <si>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</si>
  <si>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</si>
  <si>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</si>
  <si>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</si>
  <si>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</si>
  <si>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</si>
  <si>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</si>
  <si>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</si>
  <si>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</si>
  <si>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</si>
  <si>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</si>
  <si>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</si>
  <si>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</si>
  <si>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</si>
  <si>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</si>
  <si>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</si>
  <si>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</si>
  <si>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</si>
  <si>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</si>
  <si>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</si>
  <si>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</si>
  <si>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</si>
  <si>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</si>
  <si>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</si>
  <si>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</si>
  <si>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</si>
  <si>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</si>
  <si>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</si>
  <si>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</si>
  <si>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</si>
  <si>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</si>
  <si>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</si>
  <si>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</si>
  <si>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</si>
  <si>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</si>
  <si>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</si>
  <si>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</si>
  <si>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</si>
  <si>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</si>
  <si>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</si>
  <si>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</si>
  <si>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</si>
  <si>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</si>
  <si>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</si>
  <si>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</si>
  <si>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</si>
  <si>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</si>
  <si>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</si>
  <si>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</si>
  <si>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</si>
  <si>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</si>
  <si>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</si>
  <si>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</si>
  <si>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</si>
  <si>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</si>
  <si>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</si>
  <si>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</si>
  <si>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</si>
  <si>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</si>
  <si>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</si>
  <si>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</si>
  <si>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</si>
  <si>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</si>
  <si>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</si>
  <si>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</si>
  <si>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</si>
  <si>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</si>
  <si>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</si>
  <si>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</si>
  <si>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</si>
  <si>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</si>
  <si>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</si>
  <si>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</si>
  <si>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</si>
  <si>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</si>
  <si>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</si>
  <si>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</si>
  <si>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</si>
  <si>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</si>
  <si>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</si>
  <si>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</si>
  <si>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</si>
  <si>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</si>
  <si>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</si>
  <si>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</si>
  <si>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</si>
  <si>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</si>
  <si>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</si>
  <si>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</si>
  <si>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</si>
  <si>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</si>
  <si>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</si>
  <si>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</si>
  <si>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</si>
  <si>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</si>
  <si>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</si>
  <si>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</si>
  <si>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</si>
  <si>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</si>
  <si>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</si>
  <si>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</si>
  <si>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</si>
  <si>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</si>
  <si>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</si>
  <si>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</si>
  <si>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</si>
  <si>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</si>
  <si>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</si>
  <si>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</si>
  <si>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</si>
  <si>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</si>
  <si>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</si>
  <si>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</si>
  <si>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</si>
  <si>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</si>
  <si>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</si>
  <si>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</si>
  <si>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</si>
  <si>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</si>
  <si>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</si>
  <si>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</si>
  <si>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</si>
  <si>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</si>
  <si>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</si>
  <si>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</si>
  <si>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</si>
  <si>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</si>
  <si>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</si>
  <si>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</si>
  <si>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</si>
  <si>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</si>
  <si>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</si>
  <si>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</si>
  <si>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</si>
  <si>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</si>
  <si>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</si>
  <si>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</si>
  <si>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</si>
  <si>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</si>
  <si>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</si>
  <si>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</si>
  <si>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</si>
  <si>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</si>
  <si>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</si>
  <si>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</si>
  <si>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</si>
  <si>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</si>
  <si>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</si>
  <si>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</si>
  <si>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</si>
  <si>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</si>
  <si>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</si>
  <si>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</si>
  <si>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</si>
  <si>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</si>
  <si>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</si>
  <si>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</si>
  <si>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</si>
  <si>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</si>
  <si>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</si>
  <si>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</si>
  <si>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</si>
  <si>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</si>
  <si>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</si>
  <si>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</si>
  <si>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</si>
  <si>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</si>
  <si>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</si>
  <si>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</si>
  <si>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</si>
  <si>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</si>
  <si>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</si>
  <si>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</si>
  <si>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</si>
  <si>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</si>
  <si>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</si>
  <si>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</si>
  <si>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</si>
  <si>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</si>
  <si>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</si>
  <si>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</si>
  <si>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</si>
  <si>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</si>
  <si>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</si>
  <si>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</si>
  <si>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</si>
  <si>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</si>
  <si>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</si>
  <si>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</si>
  <si>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</si>
  <si>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</si>
  <si>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</si>
  <si>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</si>
  <si>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</si>
  <si>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</si>
  <si>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</si>
  <si>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</si>
  <si>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</si>
  <si>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</si>
  <si>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</si>
  <si>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</si>
  <si>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</si>
  <si>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</si>
  <si>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</si>
  <si>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</si>
  <si>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</si>
  <si>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</si>
  <si>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</si>
  <si>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</si>
  <si>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</si>
  <si>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</si>
  <si>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</si>
  <si>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</si>
  <si>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</si>
  <si>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</si>
  <si>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</si>
  <si>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</si>
  <si>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</si>
  <si>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</si>
  <si>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</si>
  <si>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</si>
  <si>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</si>
  <si>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</si>
  <si>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</si>
  <si>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</si>
  <si>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</si>
  <si>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</si>
  <si>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</si>
  <si>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</si>
  <si>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</si>
  <si>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</si>
  <si>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</si>
  <si>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</si>
  <si>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</si>
  <si>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</si>
  <si>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</si>
  <si>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</si>
  <si>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</si>
  <si>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</si>
  <si>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</si>
  <si>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</si>
  <si>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</si>
  <si>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</si>
  <si>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</si>
  <si>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</si>
  <si>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</si>
  <si>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</si>
  <si>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</si>
  <si>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</si>
  <si>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</si>
  <si>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</si>
  <si>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</si>
  <si>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</si>
  <si>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</si>
  <si>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</si>
  <si>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</si>
  <si>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</si>
  <si>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</si>
  <si>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</si>
  <si>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</si>
  <si>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</si>
  <si>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</si>
  <si>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</si>
  <si>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</si>
  <si>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</si>
  <si>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</si>
  <si>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</si>
  <si>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</si>
  <si>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</si>
  <si>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</si>
  <si>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</si>
  <si>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</si>
  <si>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</si>
  <si>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</si>
  <si>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</si>
  <si>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</si>
  <si>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</si>
  <si>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</si>
  <si>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</si>
  <si>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</si>
  <si>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</si>
  <si>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</si>
  <si>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</si>
  <si>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</si>
  <si>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</si>
  <si>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</si>
  <si>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</si>
  <si>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</si>
  <si>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</si>
  <si>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</si>
  <si>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</si>
  <si>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</si>
  <si>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</si>
  <si>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</si>
  <si>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</si>
  <si>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</si>
  <si>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</si>
  <si>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</si>
  <si>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</si>
  <si>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</si>
  <si>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</si>
  <si>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</si>
  <si>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</si>
  <si>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</si>
  <si>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</si>
  <si>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</si>
  <si>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</si>
  <si>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</si>
  <si>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</si>
  <si>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</si>
  <si>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</si>
  <si>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</si>
  <si>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</si>
  <si>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</si>
  <si>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</si>
  <si>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</si>
  <si>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</si>
  <si>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</si>
  <si>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</si>
  <si>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</si>
  <si>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</si>
  <si>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</si>
  <si>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</si>
  <si>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</si>
  <si>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</si>
  <si>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</si>
  <si>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</si>
  <si>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</si>
  <si>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</si>
  <si>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</si>
  <si>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</si>
  <si>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</si>
  <si>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</si>
  <si>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</si>
  <si>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</si>
  <si>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</si>
  <si>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</si>
  <si>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</si>
  <si>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</si>
  <si>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</si>
  <si>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</si>
  <si>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</si>
  <si>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</si>
  <si>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</si>
  <si>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</si>
  <si>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</si>
  <si>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</si>
  <si>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</si>
  <si>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</si>
  <si>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</si>
  <si>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</si>
  <si>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</si>
  <si>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</si>
  <si>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</si>
  <si>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</si>
  <si>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</si>
  <si>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</si>
  <si>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</si>
  <si>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</si>
  <si>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</si>
  <si>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</si>
  <si>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</si>
  <si>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</si>
  <si>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</si>
  <si>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</si>
  <si>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</si>
  <si>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</si>
  <si>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</si>
  <si>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</si>
  <si>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</si>
  <si>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</si>
  <si>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</si>
  <si>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</si>
  <si>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</si>
  <si>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</si>
  <si>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</si>
  <si>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</si>
  <si>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</si>
  <si>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</si>
  <si>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</si>
  <si>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</si>
  <si>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</si>
  <si>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</si>
  <si>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</si>
  <si>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</si>
  <si>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</si>
  <si>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</si>
  <si>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</si>
  <si>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</si>
  <si>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</si>
  <si>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</si>
  <si>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</si>
  <si>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</si>
  <si>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</si>
  <si>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</si>
  <si>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</si>
  <si>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</si>
  <si>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</si>
  <si>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</si>
  <si>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</si>
  <si>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</si>
  <si>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</si>
  <si>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</si>
  <si>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</si>
  <si>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</si>
  <si>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</si>
  <si>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</si>
  <si>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</si>
  <si>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</si>
  <si>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</si>
  <si>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</si>
  <si>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</si>
  <si>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</si>
  <si>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</si>
  <si>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</si>
  <si>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</si>
  <si>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</si>
  <si>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</si>
  <si>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</si>
  <si>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</si>
  <si>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</si>
  <si>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</si>
  <si>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</si>
  <si>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</si>
  <si>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</si>
  <si>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</si>
  <si>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</si>
  <si>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</si>
  <si>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</si>
  <si>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</si>
  <si>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</si>
  <si>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</si>
  <si>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</si>
  <si>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</si>
  <si>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</si>
  <si>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</si>
  <si>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</si>
  <si>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</si>
  <si>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</si>
  <si>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</si>
  <si>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</si>
  <si>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</si>
  <si>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</si>
  <si>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</si>
  <si>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</si>
  <si>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</si>
  <si>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</si>
  <si>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</si>
  <si>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</si>
  <si>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</si>
  <si>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</si>
  <si>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</si>
  <si>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</si>
  <si>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</si>
  <si>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</si>
  <si>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</si>
  <si>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</si>
  <si>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</si>
  <si>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</si>
  <si>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</si>
  <si>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</si>
  <si>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</si>
  <si>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</si>
  <si>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</si>
  <si>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</si>
  <si>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</si>
  <si>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</si>
  <si>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</si>
  <si>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</si>
  <si>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</si>
  <si>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</si>
  <si>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</si>
  <si>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</si>
  <si>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</si>
  <si>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</si>
  <si>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</si>
  <si>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</si>
  <si>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</si>
  <si>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</si>
  <si>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</si>
  <si>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</si>
  <si>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</si>
  <si>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</si>
  <si>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</si>
  <si>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</si>
  <si>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</si>
  <si>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</si>
  <si>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</si>
  <si>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</si>
  <si>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</si>
  <si>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</si>
  <si>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</si>
  <si>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</si>
  <si>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</si>
  <si>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</si>
  <si>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</si>
  <si>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</si>
  <si>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</si>
  <si>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</si>
  <si>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</si>
  <si>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</si>
  <si>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</si>
  <si>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</si>
  <si>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</si>
  <si>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</si>
  <si>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</si>
  <si>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</si>
  <si>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</si>
  <si>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</si>
  <si>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</si>
  <si>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</si>
  <si>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</si>
  <si>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</si>
  <si>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</si>
  <si>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</si>
  <si>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</si>
  <si>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</si>
  <si>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</si>
  <si>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</si>
  <si>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</si>
  <si>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</si>
  <si>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</si>
  <si>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</si>
  <si>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</si>
  <si>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</si>
  <si>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</si>
  <si>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</si>
  <si>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</si>
  <si>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</si>
  <si>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</si>
  <si>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</si>
  <si>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</si>
  <si>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</si>
  <si>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</si>
  <si>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</si>
  <si>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</si>
  <si>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</si>
  <si>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</si>
  <si>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</si>
  <si>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</si>
  <si>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</si>
  <si>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</si>
  <si>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</si>
  <si>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</si>
  <si>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</si>
  <si>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</si>
  <si>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</si>
  <si>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</si>
  <si>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</si>
  <si>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</si>
  <si>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</si>
  <si>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</si>
  <si>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</si>
  <si>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</si>
  <si>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</si>
  <si>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</si>
  <si>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</si>
  <si>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</si>
  <si>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</si>
  <si>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</si>
  <si>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</si>
  <si>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</si>
  <si>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</si>
  <si>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</si>
  <si>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</si>
  <si>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</si>
  <si>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</si>
  <si>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</si>
  <si>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</si>
  <si>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</si>
  <si>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</si>
  <si>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</si>
  <si>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</si>
  <si>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</si>
  <si>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</si>
  <si>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</si>
  <si>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</si>
  <si>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</si>
  <si>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</si>
  <si>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</si>
  <si>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</si>
  <si>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</si>
  <si>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</si>
  <si>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</si>
  <si>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</si>
  <si>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</si>
  <si>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</si>
  <si>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</si>
  <si>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</si>
  <si>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</si>
  <si>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</si>
  <si>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</si>
  <si>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</si>
  <si>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</si>
  <si>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</si>
  <si>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</si>
  <si>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</si>
  <si>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</si>
  <si>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</si>
  <si>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</si>
  <si>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</si>
  <si>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</si>
  <si>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</si>
  <si>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</si>
  <si>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</si>
  <si>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</si>
  <si>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</si>
  <si>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</si>
  <si>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</si>
  <si>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</si>
  <si>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</si>
  <si>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</si>
  <si>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</si>
  <si>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</si>
  <si>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</si>
  <si>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</si>
  <si>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</si>
  <si>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</si>
  <si>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</si>
  <si>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</si>
  <si>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</si>
  <si>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</si>
  <si>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</si>
  <si>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</si>
  <si>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</si>
  <si>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</si>
  <si>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</si>
  <si>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</si>
  <si>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</si>
  <si>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</si>
  <si>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</si>
  <si>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</si>
  <si>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</si>
  <si>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</si>
  <si>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</si>
  <si>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</si>
  <si>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</si>
  <si>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</si>
  <si>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</si>
  <si>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</si>
  <si>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</si>
  <si>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</si>
  <si>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</si>
  <si>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</si>
  <si>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</si>
  <si>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</si>
  <si>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</si>
  <si>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</si>
  <si>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</si>
  <si>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</si>
  <si>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</si>
  <si>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</si>
  <si>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</si>
  <si>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</si>
  <si>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</si>
  <si>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</si>
  <si>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</si>
  <si>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</si>
  <si>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</si>
  <si>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</si>
  <si>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</si>
  <si>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</si>
  <si>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</si>
  <si>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</si>
  <si>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</si>
  <si>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</si>
  <si>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</si>
  <si>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</si>
  <si>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</si>
  <si>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</si>
  <si>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</si>
  <si>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</si>
  <si>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</si>
  <si>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</si>
  <si>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</si>
  <si>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</si>
  <si>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</si>
  <si>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</si>
  <si>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</si>
  <si>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</si>
  <si>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</si>
  <si>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</si>
  <si>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</si>
  <si>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</si>
  <si>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</si>
  <si>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</si>
  <si>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</si>
  <si>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</si>
  <si>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</si>
  <si>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</si>
  <si>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</si>
  <si>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</si>
  <si>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</si>
  <si>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</si>
  <si>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</si>
  <si>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</si>
  <si>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</si>
  <si>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</si>
  <si>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</si>
  <si>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</si>
  <si>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</si>
  <si>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</si>
  <si>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</si>
  <si>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</si>
  <si>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</si>
  <si>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</si>
  <si>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</si>
  <si>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</si>
  <si>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</si>
  <si>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</si>
  <si>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</si>
  <si>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</si>
  <si>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</si>
  <si>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</si>
  <si>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</si>
  <si>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</si>
  <si>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</si>
  <si>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</si>
  <si>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</si>
  <si>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</si>
  <si>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</si>
  <si>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</si>
  <si>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</si>
  <si>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</si>
  <si>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</si>
  <si>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</si>
  <si>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</si>
  <si>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</si>
  <si>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</si>
  <si>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</si>
  <si>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</si>
  <si>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</si>
  <si>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</si>
  <si>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</si>
  <si>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</si>
  <si>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</si>
  <si>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</si>
  <si>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</si>
  <si>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</si>
  <si>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</si>
  <si>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</si>
  <si>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</si>
  <si>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</si>
  <si>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</si>
  <si>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</si>
  <si>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</si>
  <si>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</si>
  <si>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</si>
  <si>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</si>
  <si>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</si>
  <si>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</si>
  <si>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</si>
  <si>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</si>
  <si>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</si>
  <si>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</si>
  <si>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</si>
  <si>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</si>
  <si>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</si>
  <si>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</si>
  <si>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</si>
  <si>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</si>
  <si>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</si>
  <si>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</si>
  <si>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</si>
  <si>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</si>
  <si>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</si>
  <si>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</si>
  <si>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</si>
  <si>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</si>
  <si>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</si>
  <si>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</si>
  <si>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</si>
  <si>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</si>
  <si>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</si>
  <si>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</si>
  <si>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</si>
  <si>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</si>
  <si>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</si>
  <si>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</si>
  <si>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</si>
  <si>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</si>
  <si>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</si>
  <si>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</si>
  <si>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</si>
  <si>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</si>
  <si>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</si>
  <si>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</si>
  <si>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</si>
  <si>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</si>
  <si>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</si>
  <si>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</si>
  <si>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</si>
  <si>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</si>
  <si>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</si>
  <si>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</si>
  <si>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</si>
  <si>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</si>
  <si>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</si>
  <si>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</si>
  <si>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</si>
  <si>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</si>
  <si>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</si>
  <si>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</si>
  <si>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</si>
  <si>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</si>
  <si>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</si>
  <si>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</si>
  <si>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</si>
  <si>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</si>
  <si>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</si>
  <si>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</si>
  <si>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</si>
  <si>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</si>
  <si>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</si>
  <si>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</si>
  <si>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</si>
  <si>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</si>
  <si>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</si>
  <si>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</si>
  <si>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</si>
  <si>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</si>
  <si>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</si>
  <si>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</si>
  <si>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</si>
  <si>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</si>
  <si>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</si>
  <si>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</si>
  <si>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</si>
  <si>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</si>
  <si>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</si>
  <si>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</si>
  <si>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</si>
  <si>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</si>
  <si>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</si>
  <si>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</si>
  <si>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</si>
  <si>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</si>
  <si>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</si>
  <si>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</si>
  <si>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</si>
  <si>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</si>
  <si>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</si>
  <si>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</si>
  <si>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</si>
  <si>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</si>
  <si>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</si>
  <si>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</si>
  <si>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</si>
  <si>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</si>
  <si>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</si>
  <si>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</si>
  <si>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</si>
  <si>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</si>
  <si>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</si>
  <si>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</si>
  <si>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</si>
  <si>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</si>
  <si>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</si>
  <si>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</si>
  <si>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</si>
  <si>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</si>
  <si>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</si>
  <si>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</si>
  <si>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</si>
  <si>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</si>
  <si>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</si>
  <si>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</si>
  <si>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</si>
  <si>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</si>
  <si>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</si>
  <si>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</si>
  <si>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</si>
  <si>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</si>
  <si>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</si>
  <si>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</si>
  <si>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</si>
  <si>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</si>
  <si>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</si>
  <si>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</si>
  <si>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</si>
  <si>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</si>
  <si>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</si>
  <si>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</si>
  <si>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</si>
  <si>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</si>
  <si>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</si>
  <si>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</si>
  <si>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</si>
  <si>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</si>
  <si>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</si>
  <si>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</si>
  <si>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</si>
  <si>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</si>
  <si>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</si>
  <si>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</si>
  <si>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</si>
  <si>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</si>
  <si>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</si>
  <si>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</si>
  <si>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</si>
  <si>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</si>
  <si>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</si>
  <si>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</si>
  <si>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</si>
  <si>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</si>
  <si>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</si>
  <si>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</si>
  <si>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</si>
  <si>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</si>
  <si>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</si>
  <si>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</si>
  <si>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</si>
  <si>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</si>
  <si>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</si>
  <si>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</si>
  <si>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</si>
  <si>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</si>
  <si>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</si>
  <si>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</si>
  <si>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</si>
  <si>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</si>
  <si>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</si>
  <si>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</si>
  <si>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</si>
  <si>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</si>
  <si>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</si>
  <si>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</si>
  <si>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</si>
  <si>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</si>
  <si>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</si>
  <si>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</si>
  <si>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</si>
  <si>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</si>
  <si>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</si>
  <si>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</si>
  <si>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</si>
  <si>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</si>
  <si>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</si>
  <si>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</si>
  <si>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</si>
  <si>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</si>
  <si>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</si>
  <si>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</si>
  <si>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</si>
  <si>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</si>
  <si>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</si>
  <si>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</si>
  <si>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</si>
  <si>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</si>
  <si>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</si>
  <si>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</si>
  <si>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</si>
  <si>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</si>
  <si>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</si>
  <si>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</si>
  <si>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</si>
  <si>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</si>
  <si>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</si>
  <si>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</si>
  <si>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</si>
  <si>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</si>
  <si>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</si>
  <si>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</si>
  <si>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</si>
  <si>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</si>
  <si>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</si>
  <si>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</si>
  <si>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</si>
  <si>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</si>
  <si>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</si>
  <si>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</si>
  <si>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</si>
  <si>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</si>
  <si>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</si>
  <si>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</si>
  <si>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</si>
  <si>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</si>
  <si>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</si>
  <si>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</si>
  <si>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</si>
  <si>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</si>
  <si>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</si>
  <si>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</si>
  <si>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</si>
  <si>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</si>
  <si>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</si>
  <si>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</si>
  <si>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</si>
  <si>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</si>
  <si>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</si>
  <si>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</si>
  <si>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</si>
  <si>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</si>
  <si>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</si>
  <si>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</si>
  <si>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</si>
  <si>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</si>
  <si>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</si>
  <si>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</si>
  <si>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</si>
  <si>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</si>
  <si>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</si>
  <si>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</si>
  <si>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</si>
  <si>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</si>
  <si>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</si>
  <si>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</si>
  <si>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</si>
  <si>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</si>
  <si>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</si>
  <si>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</si>
  <si>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</si>
  <si>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</si>
  <si>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</si>
  <si>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</si>
  <si>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</si>
  <si>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</si>
  <si>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</si>
  <si>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</si>
  <si>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</si>
  <si>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</si>
  <si>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</si>
  <si>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</si>
  <si>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</si>
  <si>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</si>
  <si>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</si>
  <si>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</si>
  <si>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</si>
  <si>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</si>
  <si>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</si>
  <si>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</si>
  <si>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</si>
  <si>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</si>
  <si>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</si>
  <si>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</si>
  <si>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</si>
  <si>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</si>
  <si>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</si>
  <si>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</si>
  <si>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</si>
  <si>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</si>
  <si>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</si>
  <si>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</si>
  <si>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</si>
  <si>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</si>
  <si>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</si>
  <si>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</si>
  <si>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</si>
  <si>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</si>
  <si>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</si>
  <si>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</si>
  <si>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</si>
  <si>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</si>
  <si>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</si>
  <si>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</si>
  <si>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</si>
  <si>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</si>
  <si>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</si>
  <si>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</si>
  <si>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</si>
  <si>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</si>
  <si>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</si>
  <si>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</si>
  <si>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</si>
  <si>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</si>
  <si>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</si>
  <si>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</si>
  <si>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</si>
  <si>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</si>
  <si>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</si>
  <si>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</si>
  <si>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</si>
  <si>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</si>
  <si>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</si>
  <si>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</si>
  <si>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</si>
  <si>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</si>
  <si>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</si>
  <si>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</si>
  <si>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</si>
  <si>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</si>
  <si>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</si>
  <si>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</si>
  <si>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</si>
  <si>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</si>
  <si>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</si>
  <si>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</si>
  <si>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</si>
  <si>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</si>
  <si>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</si>
  <si>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</si>
  <si>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</si>
  <si>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</si>
  <si>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</si>
  <si>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</si>
  <si>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</si>
  <si>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</si>
  <si>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</si>
  <si>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</si>
  <si>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</si>
  <si>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</si>
  <si>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</si>
  <si>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</si>
  <si>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</si>
  <si>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</si>
  <si>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</si>
  <si>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</si>
  <si>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</si>
  <si>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</si>
  <si>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</si>
  <si>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</si>
  <si>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</si>
  <si>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</si>
  <si>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</si>
  <si>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</si>
  <si>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</si>
  <si>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</si>
  <si>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</si>
  <si>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</si>
  <si>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</si>
  <si>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</si>
  <si>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</si>
  <si>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</si>
  <si>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</si>
  <si>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</si>
  <si>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</si>
  <si>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</si>
  <si>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</si>
  <si>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</si>
  <si>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</si>
  <si>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</si>
  <si>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</si>
  <si>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</si>
  <si>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</si>
  <si>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</si>
  <si>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</si>
  <si>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</si>
  <si>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</si>
  <si>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</si>
  <si>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</si>
  <si>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</si>
  <si>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</si>
  <si>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</si>
  <si>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</si>
  <si>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</si>
  <si>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</si>
  <si>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</si>
  <si>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</si>
  <si>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</si>
  <si>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</si>
  <si>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</si>
  <si>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</si>
  <si>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</si>
  <si>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</si>
  <si>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</si>
  <si>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</si>
  <si>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</si>
  <si>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</si>
  <si>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</si>
  <si>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</si>
  <si>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</si>
  <si>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</si>
  <si>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</si>
  <si>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</si>
  <si>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</si>
  <si>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</si>
  <si>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</si>
  <si>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</si>
  <si>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</si>
  <si>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</si>
  <si>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</si>
  <si>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</si>
  <si>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</si>
  <si>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</si>
  <si>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</si>
  <si>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</si>
  <si>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</si>
  <si>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</si>
  <si>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</si>
  <si>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</si>
  <si>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</si>
  <si>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</si>
  <si>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</si>
  <si>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</si>
  <si>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</si>
  <si>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</si>
  <si>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</si>
  <si>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</si>
  <si>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</si>
  <si>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</si>
  <si>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</si>
  <si>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</si>
  <si>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</si>
  <si>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</si>
  <si>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</si>
  <si>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</si>
  <si>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</si>
  <si>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</si>
  <si>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</si>
  <si>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</si>
  <si>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</si>
  <si>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</si>
  <si>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</si>
  <si>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</si>
  <si>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</si>
  <si>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</si>
  <si>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</si>
  <si>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</si>
  <si>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</si>
  <si>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</si>
  <si>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</si>
  <si>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</si>
  <si>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</si>
  <si>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</si>
  <si>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</si>
  <si>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</si>
  <si>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</si>
  <si>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</si>
  <si>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</si>
  <si>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</si>
  <si>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</si>
  <si>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</si>
  <si>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</si>
  <si>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</si>
  <si>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</si>
  <si>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</si>
  <si>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</si>
  <si>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</si>
  <si>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</si>
  <si>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</si>
  <si>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</si>
  <si>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</si>
  <si>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</si>
  <si>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</si>
  <si>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</si>
  <si>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</si>
  <si>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</si>
  <si>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</si>
  <si>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</si>
  <si>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</si>
  <si>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</si>
  <si>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</si>
  <si>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</si>
  <si>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</si>
  <si>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</si>
  <si>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</si>
  <si>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</si>
  <si>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</si>
  <si>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</si>
  <si>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</si>
  <si>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</si>
  <si>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</si>
  <si>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</si>
  <si>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</si>
  <si>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</si>
  <si>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</si>
  <si>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</si>
  <si>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</si>
  <si>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</si>
  <si>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</si>
  <si>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</si>
  <si>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</si>
  <si>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</si>
  <si>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</si>
  <si>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</si>
  <si>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</si>
  <si>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</si>
  <si>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</si>
  <si>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</si>
  <si>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</si>
  <si>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</si>
  <si>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</si>
  <si>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</si>
  <si>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</si>
  <si>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</si>
  <si>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</si>
  <si>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</si>
  <si>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</si>
  <si>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</si>
  <si>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</si>
  <si>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</si>
  <si>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</si>
  <si>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</si>
  <si>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</si>
  <si>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</si>
  <si>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</si>
  <si>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</si>
  <si>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</si>
  <si>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</si>
  <si>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</si>
  <si>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</si>
  <si>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</si>
  <si>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</si>
  <si>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</si>
  <si>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</si>
  <si>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</si>
  <si>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</si>
  <si>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</si>
  <si>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</si>
  <si>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</si>
  <si>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</si>
  <si>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</si>
  <si>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</si>
  <si>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</si>
  <si>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</si>
  <si>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</si>
  <si>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</si>
  <si>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</si>
  <si>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</si>
  <si>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</si>
  <si>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</si>
  <si>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</si>
  <si>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</si>
  <si>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</si>
  <si>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</si>
  <si>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</si>
  <si>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</si>
  <si>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</si>
  <si>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</si>
  <si>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</si>
  <si>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</si>
  <si>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</si>
  <si>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</si>
  <si>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</si>
  <si>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</si>
  <si>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</si>
  <si>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</si>
  <si>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</si>
  <si>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</si>
  <si>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</si>
  <si>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</si>
  <si>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</si>
  <si>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</si>
  <si>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</si>
  <si>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</si>
  <si>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</si>
  <si>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</si>
  <si>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</si>
  <si>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</si>
  <si>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</si>
  <si>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</si>
  <si>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</si>
  <si>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</si>
  <si>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</si>
  <si>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</si>
  <si>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</si>
  <si>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</si>
  <si>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</si>
  <si>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</si>
  <si>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</si>
  <si>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</si>
  <si>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</si>
  <si>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</si>
  <si>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</si>
  <si>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</si>
  <si>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</si>
  <si>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</si>
  <si>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</si>
  <si>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</si>
  <si>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</si>
  <si>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</si>
  <si>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</si>
  <si>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</si>
  <si>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</si>
  <si>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</si>
  <si>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</si>
  <si>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</si>
  <si>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</si>
  <si>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</si>
  <si>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</si>
  <si>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</si>
  <si>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</si>
  <si>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</si>
  <si>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</si>
  <si>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</si>
  <si>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</si>
  <si>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</si>
  <si>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</si>
  <si>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</si>
  <si>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</si>
  <si>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</si>
  <si>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</si>
  <si>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</si>
  <si>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</si>
  <si>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</si>
  <si>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</si>
  <si>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</si>
  <si>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</si>
  <si>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</si>
  <si>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</si>
  <si>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</si>
  <si>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</si>
  <si>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</si>
  <si>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</si>
  <si>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</si>
  <si>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</si>
  <si>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</si>
  <si>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</si>
  <si>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</si>
  <si>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</si>
  <si>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</si>
  <si>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</si>
  <si>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</si>
  <si>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</si>
  <si>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</si>
  <si>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</si>
  <si>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</si>
  <si>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</si>
  <si>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</si>
  <si>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</si>
  <si>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</si>
  <si>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</si>
  <si>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</si>
  <si>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</si>
  <si>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</si>
  <si>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</si>
  <si>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</si>
  <si>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</si>
  <si>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</si>
  <si>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</si>
  <si>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</si>
  <si>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</si>
  <si>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</si>
  <si>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</si>
  <si>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</si>
  <si>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</si>
  <si>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</si>
  <si>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</si>
  <si>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</si>
  <si>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</si>
  <si>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</si>
  <si>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</si>
  <si>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</si>
  <si>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</si>
  <si>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</si>
  <si>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</si>
  <si>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</si>
  <si>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</si>
  <si>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</si>
  <si>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</si>
  <si>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</si>
  <si>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</si>
  <si>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</si>
  <si>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</si>
  <si>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</si>
  <si>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</si>
  <si>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</si>
  <si>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</si>
  <si>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</si>
  <si>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</si>
  <si>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</si>
  <si>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</si>
  <si>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</si>
  <si>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</si>
  <si>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</si>
  <si>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</si>
  <si>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</si>
  <si>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</si>
  <si>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</si>
  <si>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</si>
  <si>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</si>
  <si>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</si>
  <si>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</si>
  <si>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</si>
  <si>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</si>
  <si>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</si>
  <si>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</si>
  <si>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</si>
  <si>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</si>
  <si>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</si>
  <si>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</si>
  <si>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</si>
  <si>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</si>
  <si>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</si>
  <si>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</si>
  <si>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</si>
  <si>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</si>
  <si>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</si>
  <si>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</si>
  <si>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</si>
  <si>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</si>
  <si>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</si>
  <si>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</si>
  <si>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</si>
  <si>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</si>
  <si>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</si>
  <si>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</si>
  <si>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</si>
  <si>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</si>
  <si>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</si>
  <si>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</si>
  <si>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</si>
  <si>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</si>
  <si>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</si>
  <si>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</si>
  <si>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</si>
  <si>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</si>
  <si>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</si>
  <si>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</si>
  <si>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</si>
  <si>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</si>
  <si>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</si>
  <si>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</si>
  <si>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</si>
  <si>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</si>
  <si>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</si>
  <si>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</si>
  <si>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</si>
  <si>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</si>
  <si>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</si>
  <si>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</si>
  <si>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</si>
  <si>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</si>
  <si>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</si>
  <si>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</si>
  <si>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</si>
  <si>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</si>
  <si>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</si>
  <si>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</si>
  <si>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</si>
  <si>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</si>
  <si>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</si>
  <si>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</si>
  <si>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</si>
  <si>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</si>
  <si>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</si>
  <si>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</si>
  <si>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</si>
  <si>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</si>
  <si>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</si>
  <si>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</si>
  <si>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</si>
  <si>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</si>
  <si>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</si>
  <si>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</si>
  <si>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</si>
  <si>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</si>
  <si>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</si>
  <si>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</si>
  <si>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</si>
  <si>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</si>
  <si>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</si>
  <si>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</si>
  <si>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</si>
  <si>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</si>
  <si>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</si>
  <si>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</si>
  <si>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</si>
  <si>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</si>
  <si>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</si>
  <si>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</si>
  <si>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</si>
  <si>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</si>
  <si>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</si>
  <si>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</si>
  <si>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</si>
  <si>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</si>
  <si>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</si>
  <si>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</si>
  <si>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</si>
  <si>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</si>
  <si>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</si>
  <si>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</si>
  <si>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</si>
  <si>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</si>
  <si>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</si>
  <si>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</si>
  <si>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</si>
  <si>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</si>
  <si>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</si>
  <si>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</si>
  <si>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</si>
  <si>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</si>
  <si>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</si>
  <si>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</si>
  <si>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</si>
  <si>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</si>
  <si>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</si>
  <si>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</si>
  <si>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</si>
  <si>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</si>
  <si>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</si>
  <si>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</si>
  <si>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</si>
  <si>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</si>
  <si>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</si>
  <si>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</si>
  <si>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</si>
  <si>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</si>
  <si>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</si>
  <si>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</si>
  <si>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</si>
  <si>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</si>
  <si>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</si>
  <si>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</si>
  <si>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</si>
  <si>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</si>
  <si>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</si>
  <si>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</si>
  <si>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</si>
  <si>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</si>
  <si>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</si>
  <si>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</si>
  <si>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</si>
  <si>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</si>
  <si>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</si>
  <si>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</si>
  <si>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</si>
  <si>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</si>
  <si>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</si>
  <si>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</si>
  <si>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</si>
  <si>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</si>
  <si>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</si>
  <si>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</si>
  <si>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</si>
  <si>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</si>
  <si>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</si>
  <si>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</si>
  <si>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</si>
  <si>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</si>
  <si>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</si>
  <si>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</si>
  <si>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</si>
  <si>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</si>
  <si>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</si>
  <si>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</si>
  <si>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</si>
  <si>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</si>
  <si>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</si>
  <si>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</si>
  <si>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</si>
  <si>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</si>
  <si>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</si>
  <si>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</si>
  <si>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</si>
  <si>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</si>
  <si>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</si>
  <si>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</si>
  <si>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</si>
  <si>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</si>
  <si>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</si>
  <si>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</si>
  <si>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</si>
  <si>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</si>
  <si>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</si>
  <si>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</si>
  <si>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</si>
  <si>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</si>
  <si>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</si>
  <si>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</si>
  <si>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</si>
  <si>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</si>
  <si>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</si>
  <si>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</si>
  <si>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</si>
  <si>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</si>
  <si>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</si>
  <si>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</si>
  <si>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</si>
  <si>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</si>
  <si>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</si>
  <si>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</si>
  <si>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</si>
  <si>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</si>
  <si>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</si>
  <si>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</si>
  <si>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</si>
  <si>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</si>
  <si>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</si>
  <si>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</si>
  <si>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</si>
  <si>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</si>
  <si>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</si>
  <si>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</si>
  <si>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</si>
  <si>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</si>
  <si>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</si>
  <si>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</si>
  <si>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</si>
  <si>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</si>
  <si>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</si>
  <si>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</si>
  <si>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</si>
  <si>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</si>
  <si>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</si>
  <si>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</si>
  <si>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</si>
  <si>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</si>
  <si>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</si>
  <si>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</si>
  <si>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</si>
  <si>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</si>
  <si>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</si>
  <si>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</si>
  <si>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</si>
  <si>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</si>
  <si>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</si>
  <si>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</si>
  <si>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</si>
  <si>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</si>
  <si>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</si>
  <si>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</si>
  <si>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</si>
  <si>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</si>
  <si>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</si>
  <si>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</si>
  <si>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</si>
  <si>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</si>
  <si>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</si>
  <si>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</si>
  <si>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</si>
  <si>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</si>
  <si>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</si>
  <si>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</si>
  <si>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</si>
  <si>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</si>
  <si>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</si>
  <si>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</si>
  <si>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</si>
  <si>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</si>
  <si>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</si>
  <si>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</si>
  <si>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</si>
  <si>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</si>
  <si>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</si>
  <si>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</si>
  <si>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</si>
  <si>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</si>
  <si>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</si>
  <si>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</si>
  <si>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</si>
  <si>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</si>
  <si>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</si>
  <si>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</si>
  <si>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</si>
  <si>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</si>
  <si>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</si>
  <si>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</si>
  <si>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</si>
  <si>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</si>
  <si>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</si>
  <si>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</si>
  <si>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</si>
  <si>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</si>
  <si>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</si>
  <si>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</si>
  <si>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</si>
  <si>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</si>
  <si>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</si>
  <si>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</si>
  <si>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</si>
  <si>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</si>
  <si>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</si>
  <si>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</si>
  <si>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</si>
  <si>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</si>
  <si>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</si>
  <si>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</si>
  <si>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</si>
  <si>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</si>
  <si>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</si>
  <si>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</si>
  <si>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</si>
  <si>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</si>
  <si>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</si>
  <si>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</si>
  <si>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</si>
  <si>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</si>
  <si>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</si>
  <si>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</si>
  <si>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</si>
  <si>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</si>
  <si>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</si>
  <si>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</si>
  <si>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</si>
  <si>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</si>
  <si>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</si>
  <si>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</si>
  <si>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</si>
  <si>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</si>
  <si>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</si>
  <si>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</si>
  <si>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</si>
  <si>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</si>
  <si>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</si>
  <si>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</si>
  <si>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</si>
  <si>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</si>
  <si>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</si>
  <si>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</si>
  <si>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</si>
  <si>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</si>
  <si>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</si>
  <si>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</si>
  <si>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</si>
  <si>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</si>
  <si>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</si>
  <si>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</si>
  <si>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</si>
  <si>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</si>
  <si>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</si>
  <si>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</si>
  <si>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</si>
  <si>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</si>
  <si>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</si>
  <si>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</si>
  <si>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</si>
  <si>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</si>
  <si>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</si>
  <si>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</si>
  <si>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</si>
  <si>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</si>
  <si>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</si>
  <si>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</si>
  <si>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</si>
  <si>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</si>
  <si>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</si>
  <si>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</si>
  <si>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</si>
  <si>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</si>
  <si>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</si>
  <si>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</si>
  <si>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</si>
  <si>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</si>
  <si>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</si>
  <si>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</si>
  <si>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</si>
  <si>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</si>
  <si>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</si>
  <si>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</si>
  <si>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</si>
  <si>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</si>
  <si>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</si>
  <si>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</si>
  <si>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</si>
  <si>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</si>
  <si>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</si>
  <si>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</si>
  <si>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</si>
  <si>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</si>
  <si>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</si>
  <si>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</si>
  <si>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</si>
  <si>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</si>
  <si>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</si>
  <si>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</si>
  <si>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</si>
  <si>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</si>
  <si>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</si>
  <si>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</si>
  <si>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</si>
  <si>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</si>
  <si>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</si>
  <si>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</si>
  <si>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</si>
  <si>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</si>
  <si>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</si>
  <si>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</si>
  <si>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</si>
  <si>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</si>
  <si>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</si>
  <si>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</si>
  <si>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</si>
  <si>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</si>
  <si>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</si>
  <si>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</si>
  <si>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</si>
  <si>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</si>
  <si>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</si>
  <si>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</si>
  <si>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</si>
  <si>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</si>
  <si>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</si>
  <si>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</si>
  <si>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</si>
  <si>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</si>
  <si>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</si>
  <si>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</si>
  <si>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</si>
  <si>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</si>
  <si>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</si>
  <si>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</si>
  <si>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</si>
  <si>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</si>
  <si>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</si>
  <si>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</si>
  <si>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</si>
  <si>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</si>
  <si>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</si>
  <si>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</si>
  <si>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</si>
  <si>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</si>
  <si>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</si>
  <si>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</si>
  <si>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</si>
  <si>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</si>
  <si>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</si>
  <si>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</si>
  <si>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</si>
  <si>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</si>
  <si>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</si>
  <si>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</si>
  <si>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</si>
  <si>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</si>
  <si>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</si>
  <si>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</si>
  <si>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</si>
  <si>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</si>
  <si>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</si>
  <si>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</si>
  <si>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</si>
  <si>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</si>
  <si>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</si>
  <si>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</si>
  <si>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</si>
  <si>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</si>
  <si>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</si>
  <si>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</si>
  <si>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</si>
  <si>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</si>
  <si>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</si>
  <si>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</si>
  <si>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</si>
  <si>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</si>
  <si>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</si>
  <si>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</si>
  <si>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</si>
  <si>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</si>
  <si>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</si>
  <si>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</si>
  <si>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</si>
  <si>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</si>
  <si>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</si>
  <si>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</si>
  <si>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</si>
  <si>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</si>
  <si>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</si>
  <si>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</si>
  <si>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</si>
  <si>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</si>
  <si>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</si>
  <si>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</si>
  <si>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</si>
  <si>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</si>
  <si>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</si>
  <si>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</si>
  <si>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</si>
  <si>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</si>
  <si>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</si>
  <si>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</si>
  <si>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</si>
  <si>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</si>
  <si>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</si>
  <si>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</si>
  <si>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</si>
  <si>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</si>
  <si>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</si>
  <si>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</si>
  <si>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</si>
  <si>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</si>
  <si>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</si>
  <si>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</si>
  <si>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</si>
  <si>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</si>
  <si>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</si>
  <si>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</si>
  <si>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</si>
  <si>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</si>
  <si>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</si>
  <si>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</si>
  <si>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</si>
  <si>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</si>
  <si>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</si>
  <si>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</si>
  <si>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</si>
  <si>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</si>
  <si>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</si>
  <si>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</si>
  <si>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</si>
  <si>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</si>
  <si>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</si>
  <si>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</si>
  <si>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</si>
  <si>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</si>
  <si>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</si>
  <si>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</si>
  <si>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</si>
  <si>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</si>
  <si>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</si>
  <si>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</si>
  <si>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</si>
  <si>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</si>
  <si>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</si>
  <si>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</si>
  <si>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</si>
  <si>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</si>
  <si>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</si>
  <si>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</si>
  <si>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</si>
  <si>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</si>
  <si>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</si>
  <si>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</si>
  <si>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</si>
  <si>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</si>
  <si>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</si>
  <si>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</si>
  <si>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</si>
  <si>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</si>
  <si>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</si>
  <si>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</si>
  <si>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</si>
  <si>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</si>
  <si>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</si>
  <si>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</si>
  <si>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</si>
  <si>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</si>
  <si>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</si>
  <si>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</si>
  <si>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</si>
  <si>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</si>
  <si>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</si>
  <si>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</si>
  <si>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</si>
  <si>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</si>
  <si>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</si>
  <si>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</si>
  <si>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</si>
  <si>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</si>
  <si>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</si>
  <si>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</si>
  <si>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</si>
  <si>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</si>
  <si>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</si>
  <si>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</si>
  <si>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</si>
  <si>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</si>
  <si>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</si>
  <si>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</si>
  <si>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</si>
  <si>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</si>
  <si>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</si>
  <si>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</si>
  <si>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</si>
  <si>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</si>
  <si>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</si>
  <si>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</si>
  <si>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</si>
  <si>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</si>
  <si>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</si>
  <si>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</si>
  <si>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</si>
  <si>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</si>
  <si>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</si>
  <si>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</si>
  <si>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</si>
  <si>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</si>
  <si>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</si>
  <si>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</si>
  <si>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</si>
  <si>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</si>
  <si>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</si>
  <si>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</si>
  <si>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</si>
  <si>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</si>
  <si>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</si>
  <si>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</si>
  <si>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</si>
  <si>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</si>
  <si>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</si>
  <si>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</si>
  <si>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</si>
  <si>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</si>
  <si>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</si>
  <si>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</si>
  <si>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</si>
  <si>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</si>
  <si>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</si>
  <si>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</si>
  <si>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</si>
  <si>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</si>
  <si>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</si>
  <si>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</si>
  <si>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</si>
  <si>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</si>
  <si>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</si>
  <si>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</si>
  <si>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</si>
  <si>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</si>
  <si>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</si>
  <si>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</si>
  <si>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</si>
  <si>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</si>
  <si>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</si>
  <si>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</si>
  <si>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</si>
  <si>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</si>
  <si>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</si>
  <si>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</si>
  <si>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</si>
  <si>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</si>
  <si>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</si>
  <si>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</si>
  <si>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</si>
  <si>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</si>
  <si>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</si>
  <si>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</si>
  <si>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</si>
  <si>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</si>
  <si>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</si>
  <si>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</si>
  <si>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</si>
  <si>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</si>
  <si>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</si>
  <si>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</si>
  <si>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</si>
  <si>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</si>
  <si>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</si>
  <si>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</si>
  <si>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</si>
  <si>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</si>
  <si>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</si>
  <si>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</si>
  <si>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</si>
  <si>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</si>
  <si>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</si>
  <si>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</si>
  <si>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</si>
  <si>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</si>
  <si>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</si>
  <si>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</si>
  <si>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</si>
  <si>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</si>
  <si>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</si>
  <si>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</si>
  <si>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</si>
  <si>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</si>
  <si>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</si>
  <si>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</si>
  <si>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</si>
  <si>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</si>
  <si>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</si>
  <si>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</si>
  <si>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</si>
  <si>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</si>
  <si>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</si>
  <si>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</si>
  <si>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</si>
  <si>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</si>
  <si>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</si>
  <si>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</si>
  <si>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</si>
  <si>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</si>
  <si>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</si>
  <si>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</si>
  <si>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</si>
  <si>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</si>
  <si>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</si>
  <si>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</si>
  <si>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</si>
  <si>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</si>
  <si>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</si>
  <si>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</si>
  <si>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</si>
  <si>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</si>
  <si>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</si>
  <si>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</si>
  <si>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</si>
  <si>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</si>
  <si>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</si>
  <si>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</si>
  <si>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</si>
  <si>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</si>
  <si>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</si>
  <si>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</si>
  <si>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</si>
  <si>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</si>
  <si>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</si>
  <si>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</si>
  <si>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</si>
  <si>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</si>
  <si>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</si>
  <si>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</si>
  <si>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</si>
  <si>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</si>
  <si>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</si>
  <si>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</si>
  <si>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</si>
  <si>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</si>
  <si>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</si>
  <si>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</si>
  <si>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</si>
  <si>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</si>
  <si>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</si>
  <si>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</si>
  <si>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</si>
  <si>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</si>
  <si>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</si>
  <si>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</si>
  <si>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</si>
  <si>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</si>
  <si>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</si>
  <si>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</si>
  <si>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</si>
  <si>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</si>
  <si>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</si>
  <si>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</si>
  <si>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</si>
  <si>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</si>
  <si>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</si>
  <si>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</si>
  <si>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</si>
  <si>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</si>
  <si>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</si>
  <si>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</si>
  <si>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</si>
  <si>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</si>
  <si>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</si>
  <si>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</si>
  <si>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</si>
  <si>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</si>
  <si>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</si>
  <si>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</si>
  <si>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</si>
  <si>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</si>
  <si>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</si>
  <si>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</si>
  <si>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</si>
  <si>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</si>
  <si>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</si>
  <si>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</si>
  <si>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</si>
  <si>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</si>
  <si>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</si>
  <si>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</si>
  <si>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</si>
  <si>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</si>
  <si>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</si>
  <si>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</si>
  <si>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</si>
  <si>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</si>
  <si>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</si>
  <si>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</si>
  <si>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</si>
  <si>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</si>
  <si>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</si>
  <si>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</si>
  <si>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</si>
  <si>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</si>
  <si>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</si>
  <si>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</si>
  <si>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</si>
  <si>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</si>
  <si>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</si>
  <si>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</si>
  <si>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</si>
  <si>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</si>
  <si>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</si>
  <si>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</si>
  <si>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</si>
  <si>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</si>
  <si>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</si>
  <si>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</si>
  <si>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</si>
  <si>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</si>
  <si>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</si>
  <si>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</si>
  <si>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</si>
  <si>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</si>
  <si>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</si>
  <si>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</si>
  <si>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</si>
  <si>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</si>
  <si>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</si>
  <si>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</si>
  <si>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</si>
  <si>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</si>
  <si>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</si>
  <si>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</si>
  <si>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</si>
  <si>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</si>
  <si>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</si>
  <si>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</si>
  <si>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</si>
  <si>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</si>
  <si>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</si>
  <si>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</si>
  <si>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</si>
  <si>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</si>
  <si>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</si>
  <si>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</si>
  <si>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</si>
  <si>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</si>
  <si>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</si>
  <si>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</si>
  <si>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</si>
  <si>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</si>
  <si>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</si>
  <si>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</si>
  <si>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</si>
  <si>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</si>
  <si>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</si>
  <si>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</si>
  <si>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</si>
  <si>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</si>
  <si>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</si>
  <si>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</si>
  <si>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</si>
  <si>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</si>
  <si>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</si>
  <si>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</si>
  <si>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</si>
  <si>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</si>
  <si>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</si>
  <si>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</si>
  <si>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</si>
  <si>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</si>
  <si>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</si>
  <si>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</si>
  <si>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</si>
  <si>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</si>
  <si>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</si>
  <si>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</si>
  <si>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</si>
  <si>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</si>
  <si>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</si>
  <si>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</si>
  <si>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</si>
  <si>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</si>
  <si>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</si>
  <si>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</si>
  <si>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</si>
  <si>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</si>
  <si>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</si>
  <si>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</si>
  <si>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</si>
  <si>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</si>
  <si>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</si>
  <si>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</si>
  <si>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</si>
  <si>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</si>
  <si>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</si>
  <si>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</si>
  <si>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</si>
  <si>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</si>
  <si>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</si>
  <si>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</si>
  <si>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</si>
  <si>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</si>
  <si>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</si>
  <si>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</si>
  <si>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</si>
  <si>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</si>
  <si>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</si>
  <si>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</si>
  <si>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</si>
  <si>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</si>
  <si>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</si>
  <si>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</si>
  <si>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</si>
  <si>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</si>
  <si>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</si>
  <si>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</si>
  <si>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</si>
  <si>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</si>
  <si>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</si>
  <si>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</si>
  <si>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</si>
  <si>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</si>
  <si>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</si>
  <si>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</si>
  <si>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</si>
  <si>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</si>
  <si>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</si>
  <si>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</si>
  <si>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</si>
  <si>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</si>
  <si>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</si>
  <si>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</si>
  <si>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</si>
  <si>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</si>
  <si>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</si>
  <si>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</si>
  <si>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</si>
  <si>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</si>
  <si>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</si>
  <si>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</si>
  <si>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</si>
  <si>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</si>
  <si>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</si>
  <si>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</si>
  <si>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</si>
  <si>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</si>
  <si>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</si>
  <si>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</si>
  <si>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</si>
  <si>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</si>
  <si>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</si>
  <si>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</si>
  <si>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</si>
  <si>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</si>
  <si>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</si>
  <si>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</si>
  <si>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</si>
  <si>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</si>
  <si>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</si>
  <si>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</si>
  <si>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</si>
  <si>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</si>
  <si>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</si>
  <si>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</si>
  <si>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</si>
  <si>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</si>
  <si>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</si>
  <si>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</si>
  <si>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</si>
  <si>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</si>
  <si>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</si>
  <si>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</si>
  <si>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</si>
  <si>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</si>
  <si>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</si>
  <si>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</si>
  <si>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</si>
  <si>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</si>
  <si>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</si>
  <si>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</si>
  <si>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</si>
  <si>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</si>
  <si>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</si>
  <si>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</si>
  <si>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</si>
  <si>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</si>
  <si>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</si>
  <si>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</si>
  <si>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</si>
  <si>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</si>
  <si>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</si>
  <si>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</si>
  <si>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</si>
  <si>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</si>
  <si>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</si>
  <si>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</si>
  <si>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</si>
  <si>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</si>
  <si>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</si>
  <si>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</si>
  <si>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</si>
  <si>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</si>
  <si>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</si>
  <si>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</si>
  <si>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</si>
  <si>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</si>
  <si>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</si>
  <si>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</si>
  <si>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</si>
  <si>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</si>
  <si>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</si>
  <si>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</si>
  <si>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</si>
  <si>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</si>
  <si>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</si>
  <si>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</si>
  <si>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</si>
  <si>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</si>
  <si>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</si>
  <si>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</si>
  <si>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</si>
  <si>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</si>
  <si>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</si>
  <si>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</si>
  <si>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</si>
  <si>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</si>
  <si>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</si>
  <si>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</si>
  <si>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</si>
  <si>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</si>
  <si>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</si>
  <si>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</si>
  <si>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</si>
  <si>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</si>
  <si>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</si>
  <si>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</si>
  <si>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</si>
  <si>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</si>
  <si>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</si>
  <si>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</si>
  <si>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</si>
  <si>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</si>
  <si>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</si>
  <si>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</si>
  <si>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</si>
  <si>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</si>
  <si>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</si>
  <si>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</si>
  <si>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</si>
  <si>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</si>
  <si>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</si>
  <si>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</si>
  <si>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</si>
  <si>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</si>
  <si>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</si>
  <si>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</si>
  <si>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</si>
  <si>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</si>
  <si>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</si>
  <si>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</si>
  <si>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</si>
  <si>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</si>
  <si>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</si>
  <si>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</si>
  <si>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</si>
  <si>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</si>
  <si>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</si>
  <si>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</si>
  <si>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</si>
  <si>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</si>
  <si>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</si>
  <si>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</si>
  <si>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</si>
  <si>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</si>
  <si>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</si>
  <si>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</si>
  <si>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</si>
  <si>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</si>
  <si>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</si>
  <si>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</si>
  <si>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</si>
  <si>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</si>
  <si>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</si>
  <si>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</si>
  <si>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</si>
  <si>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</si>
  <si>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</si>
  <si>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</si>
  <si>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</si>
  <si>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</si>
  <si>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</si>
  <si>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</si>
  <si>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</si>
  <si>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</si>
  <si>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</si>
  <si>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</si>
  <si>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</si>
  <si>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</si>
  <si>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</si>
  <si>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</si>
  <si>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</si>
  <si>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</si>
  <si>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</si>
  <si>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</si>
  <si>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</si>
  <si>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</si>
  <si>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</si>
  <si>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</si>
  <si>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</si>
  <si>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</si>
  <si>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</si>
  <si>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</si>
  <si>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</si>
  <si>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</si>
  <si>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</si>
  <si>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</si>
  <si>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</si>
  <si>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</si>
  <si>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</si>
  <si>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</si>
  <si>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</si>
  <si>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</si>
  <si>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</si>
  <si>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</si>
  <si>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</si>
  <si>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</si>
  <si>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</si>
  <si>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</si>
  <si>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</si>
  <si>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</si>
  <si>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</si>
  <si>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</si>
  <si>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</si>
  <si>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</si>
  <si>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</si>
  <si>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</si>
  <si>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</si>
  <si>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</si>
  <si>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</si>
  <si>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</si>
  <si>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</si>
  <si>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</si>
  <si>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</si>
  <si>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</si>
  <si>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</si>
  <si>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</si>
  <si>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</si>
  <si>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</si>
  <si>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</si>
  <si>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</si>
  <si>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</si>
  <si>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</si>
  <si>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</si>
  <si>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</si>
  <si>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</si>
  <si>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</si>
  <si>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</si>
  <si>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</si>
  <si>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</si>
  <si>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</si>
  <si>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</si>
  <si>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</si>
  <si>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</si>
  <si>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</si>
  <si>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</si>
  <si>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</si>
  <si>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</si>
  <si>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</si>
  <si>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</si>
  <si>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</si>
  <si>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</si>
  <si>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</si>
  <si>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</si>
  <si>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</si>
  <si>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</si>
  <si>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</si>
  <si>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</si>
  <si>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</si>
  <si>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</si>
  <si>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</si>
  <si>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</si>
  <si>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</si>
  <si>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</si>
  <si>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</si>
  <si>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</si>
  <si>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</si>
  <si>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</si>
  <si>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</si>
  <si>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</si>
  <si>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</si>
  <si>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</si>
  <si>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</si>
  <si>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</si>
  <si>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</si>
  <si>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</si>
  <si>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</si>
  <si>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</si>
  <si>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</si>
  <si>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</si>
  <si>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</si>
  <si>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</si>
  <si>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</si>
  <si>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</si>
  <si>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</si>
  <si>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</si>
  <si>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</si>
  <si>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</si>
  <si>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</si>
  <si>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</si>
  <si>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</si>
  <si>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</si>
  <si>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</si>
  <si>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</si>
  <si>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</si>
  <si>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</si>
  <si>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</si>
  <si>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</si>
  <si>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</si>
  <si>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</si>
  <si>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</si>
  <si>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</si>
  <si>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</si>
  <si>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</si>
  <si>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</si>
  <si>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</si>
  <si>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</si>
  <si>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</si>
  <si>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</si>
  <si>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</si>
  <si>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</si>
  <si>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</si>
  <si>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</si>
  <si>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</si>
  <si>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</si>
  <si>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</si>
  <si>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</si>
  <si>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</si>
  <si>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</si>
  <si>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</si>
  <si>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</si>
  <si>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</si>
  <si>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</si>
  <si>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</si>
  <si>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</si>
  <si>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</si>
  <si>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</si>
  <si>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</si>
  <si>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</si>
  <si>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</si>
  <si>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</si>
  <si>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</si>
  <si>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</si>
  <si>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</si>
  <si>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</si>
  <si>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</si>
  <si>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</si>
  <si>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</si>
  <si>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</si>
  <si>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</si>
  <si>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</si>
  <si>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</si>
  <si>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</si>
  <si>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</si>
  <si>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</si>
  <si>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</si>
  <si>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</si>
  <si>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</si>
  <si>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</si>
  <si>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</si>
  <si>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</si>
  <si>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</si>
  <si>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</si>
  <si>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</si>
  <si>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</si>
  <si>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</si>
  <si>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</si>
  <si>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</si>
  <si>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</si>
  <si>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</si>
  <si>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</si>
  <si>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</si>
  <si>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</si>
  <si>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</si>
  <si>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</si>
  <si>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</si>
  <si>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</si>
  <si>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</si>
  <si>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</si>
  <si>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</si>
  <si>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</si>
  <si>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</si>
  <si>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</si>
  <si>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</si>
  <si>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</si>
  <si>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</si>
  <si>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</si>
  <si>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</si>
  <si>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</si>
  <si>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</si>
  <si>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</si>
  <si>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</si>
  <si>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</si>
  <si>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</si>
  <si>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</si>
  <si>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</si>
  <si>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</si>
  <si>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</si>
  <si>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</si>
  <si>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</si>
  <si>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</si>
  <si>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</si>
  <si>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</si>
  <si>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</si>
  <si>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</si>
  <si>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</si>
  <si>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</si>
  <si>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</si>
  <si>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</si>
  <si>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</si>
  <si>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</si>
  <si>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</si>
  <si>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</si>
  <si>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</si>
  <si>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</si>
  <si>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</si>
  <si>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</si>
  <si>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</si>
  <si>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</si>
  <si>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</si>
  <si>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</si>
  <si>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</si>
  <si>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</si>
  <si>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</si>
  <si>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</si>
  <si>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</si>
  <si>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</si>
  <si>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</si>
  <si>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</si>
  <si>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</si>
  <si>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</si>
  <si>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</si>
  <si>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</si>
  <si>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</si>
  <si>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</si>
  <si>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</si>
  <si>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</si>
  <si>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</si>
  <si>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</si>
  <si>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</si>
  <si>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</si>
  <si>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</si>
  <si>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</si>
  <si>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</si>
  <si>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</si>
  <si>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</si>
  <si>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</si>
  <si>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</si>
  <si>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</si>
  <si>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</si>
  <si>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</si>
  <si>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</si>
  <si>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</si>
  <si>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</si>
  <si>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</si>
  <si>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</si>
  <si>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</si>
  <si>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</si>
  <si>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</si>
  <si>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</si>
  <si>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</si>
  <si>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</si>
  <si>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</si>
  <si>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</si>
  <si>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</si>
  <si>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</si>
  <si>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</si>
  <si>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</si>
  <si>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</si>
  <si>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</si>
  <si>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</si>
  <si>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</si>
  <si>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</si>
  <si>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</si>
  <si>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</si>
  <si>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</si>
  <si>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</si>
  <si>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</si>
  <si>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</si>
  <si>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</si>
  <si>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</si>
  <si>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</si>
  <si>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</si>
  <si>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</si>
  <si>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</si>
  <si>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</si>
  <si>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</si>
  <si>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</si>
  <si>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</si>
  <si>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</si>
  <si>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</si>
  <si>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</si>
  <si>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</si>
  <si>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</si>
  <si>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</si>
  <si>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</si>
  <si>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</si>
  <si>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</si>
  <si>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</si>
  <si>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</si>
  <si>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</si>
  <si>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</si>
  <si>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</si>
  <si>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</si>
  <si>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</si>
  <si>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</si>
  <si>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</si>
  <si>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</si>
  <si>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</si>
  <si>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</si>
  <si>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</si>
  <si>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</si>
  <si>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</si>
  <si>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</si>
  <si>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</si>
  <si>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</si>
  <si>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</si>
  <si>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</si>
  <si>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</si>
  <si>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</si>
  <si>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</si>
  <si>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</si>
  <si>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</si>
  <si>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</si>
  <si>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</si>
  <si>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</si>
  <si>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</si>
  <si>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</si>
  <si>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</si>
  <si>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</si>
  <si>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</si>
  <si>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</si>
  <si>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</si>
  <si>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</si>
  <si>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</si>
  <si>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</si>
  <si>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</si>
  <si>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</si>
  <si>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</si>
  <si>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</si>
  <si>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</si>
  <si>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</si>
  <si>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</si>
  <si>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</si>
  <si>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</si>
  <si>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</si>
  <si>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</si>
  <si>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</si>
  <si>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</si>
  <si>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</si>
  <si>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</si>
  <si>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</si>
  <si>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</si>
  <si>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</si>
  <si>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</si>
  <si>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</si>
  <si>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</si>
  <si>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</si>
  <si>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</si>
  <si>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</si>
  <si>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</si>
  <si>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</si>
  <si>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</si>
  <si>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</si>
  <si>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</si>
  <si>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</si>
  <si>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</si>
  <si>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</si>
  <si>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</si>
  <si>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</si>
  <si>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</si>
  <si>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</si>
  <si>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</si>
  <si>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</si>
  <si>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</si>
  <si>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</si>
  <si>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</si>
  <si>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</si>
  <si>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</si>
  <si>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</si>
  <si>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</si>
  <si>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</si>
  <si>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</si>
  <si>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</si>
  <si>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</si>
  <si>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</si>
  <si>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</si>
  <si>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</si>
  <si>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</si>
  <si>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</si>
  <si>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</si>
  <si>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</si>
  <si>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</si>
  <si>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</si>
  <si>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</si>
  <si>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</si>
  <si>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</si>
  <si>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</si>
  <si>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</si>
  <si>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</si>
  <si>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</si>
  <si>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</si>
  <si>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</si>
  <si>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</si>
  <si>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</si>
  <si>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</si>
  <si>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</si>
  <si>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</si>
  <si>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</si>
  <si>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</si>
  <si>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</si>
  <si>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</si>
  <si>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</si>
  <si>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</si>
  <si>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</si>
  <si>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</si>
  <si>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</si>
  <si>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</si>
  <si>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</si>
  <si>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</si>
  <si>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</si>
  <si>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</si>
  <si>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</si>
  <si>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</si>
  <si>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</si>
  <si>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</si>
  <si>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</si>
  <si>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</si>
  <si>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</si>
  <si>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</si>
  <si>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</si>
  <si>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</si>
  <si>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</si>
  <si>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</si>
  <si>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</si>
  <si>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</si>
  <si>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</si>
  <si>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</si>
  <si>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</si>
  <si>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</si>
  <si>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</si>
  <si>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</si>
  <si>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</si>
  <si>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</si>
  <si>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</si>
  <si>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</si>
  <si>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</si>
  <si>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</si>
  <si>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</si>
  <si>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</si>
  <si>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</si>
  <si>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</si>
  <si>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</si>
  <si>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</si>
  <si>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</si>
  <si>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</si>
  <si>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</si>
  <si>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</si>
  <si>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</si>
  <si>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</si>
  <si>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</si>
  <si>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</si>
  <si>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</si>
  <si>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</si>
  <si>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</si>
  <si>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</si>
  <si>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</si>
  <si>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</si>
  <si>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</si>
  <si>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</si>
  <si>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</si>
  <si>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</si>
  <si>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</si>
  <si>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</si>
  <si>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</si>
  <si>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</si>
  <si>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</si>
  <si>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</si>
  <si>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</si>
  <si>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</si>
  <si>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</si>
  <si>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</si>
  <si>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</si>
  <si>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</si>
  <si>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</si>
  <si>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</si>
  <si>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</si>
  <si>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</si>
  <si>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</si>
  <si>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</si>
  <si>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</si>
  <si>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</si>
  <si>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</si>
  <si>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</si>
  <si>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</si>
  <si>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</si>
  <si>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</si>
  <si>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</si>
  <si>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</si>
  <si>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</si>
  <si>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</si>
  <si>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</si>
  <si>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</si>
  <si>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</si>
  <si>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</si>
  <si>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</si>
  <si>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</si>
  <si>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</si>
  <si>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</si>
  <si>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</si>
  <si>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</si>
  <si>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</si>
  <si>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</si>
  <si>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</si>
  <si>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</si>
  <si>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</si>
  <si>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</si>
  <si>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</si>
  <si>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</si>
  <si>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</si>
  <si>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</si>
  <si>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</si>
  <si>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</si>
  <si>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</si>
  <si>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</si>
  <si>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</si>
  <si>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</si>
  <si>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</si>
  <si>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</si>
  <si>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</si>
  <si>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</si>
  <si>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</si>
  <si>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</si>
  <si>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</si>
  <si>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</si>
  <si>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</si>
  <si>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</si>
  <si>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</si>
  <si>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</si>
  <si>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</si>
  <si>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</si>
  <si>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</si>
  <si>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</si>
  <si>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</si>
  <si>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</si>
  <si>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</si>
  <si>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</si>
  <si>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</si>
  <si>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</si>
  <si>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</si>
  <si>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</si>
  <si>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</si>
  <si>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</si>
  <si>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</si>
  <si>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</si>
  <si>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</si>
  <si>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</si>
  <si>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</si>
  <si>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</si>
  <si>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</si>
  <si>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</si>
  <si>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</si>
  <si>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</si>
  <si>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</si>
  <si>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</si>
  <si>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</si>
  <si>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</si>
  <si>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</si>
  <si>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</si>
  <si>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</si>
  <si>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</si>
  <si>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</si>
  <si>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</si>
  <si>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</si>
  <si>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</si>
  <si>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</si>
  <si>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</si>
  <si>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</si>
  <si>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</si>
  <si>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</si>
  <si>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</si>
  <si>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</si>
  <si>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</si>
  <si>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</si>
  <si>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</si>
  <si>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</si>
  <si>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</si>
  <si>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</si>
  <si>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</si>
  <si>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</si>
  <si>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</si>
  <si>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</si>
  <si>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</si>
  <si>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</si>
  <si>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</si>
  <si>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</si>
  <si>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</si>
  <si>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</si>
  <si>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</si>
  <si>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</si>
  <si>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</si>
  <si>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</si>
  <si>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</si>
  <si>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</si>
  <si>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</si>
  <si>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</si>
  <si>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</si>
  <si>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</si>
  <si>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</si>
  <si>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</si>
  <si>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</si>
  <si>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</si>
  <si>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</si>
  <si>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</si>
  <si>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</si>
  <si>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</si>
  <si>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</si>
  <si>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</si>
  <si>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</si>
  <si>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</si>
  <si>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</si>
  <si>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</si>
  <si>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</si>
  <si>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</si>
  <si>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</si>
  <si>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</si>
  <si>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</si>
  <si>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</si>
  <si>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</si>
  <si>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</si>
  <si>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</si>
  <si>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</si>
  <si>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</si>
  <si>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</si>
  <si>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</si>
  <si>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</si>
  <si>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</si>
  <si>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</si>
  <si>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</si>
  <si>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</si>
  <si>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</si>
  <si>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</si>
  <si>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</si>
  <si>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</si>
  <si>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</si>
  <si>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</si>
  <si>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</si>
  <si>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</si>
  <si>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</si>
  <si>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</si>
  <si>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</si>
  <si>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</si>
  <si>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</si>
  <si>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</si>
  <si>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</si>
  <si>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</si>
  <si>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</si>
  <si>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</si>
  <si>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</si>
  <si>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</si>
  <si>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</si>
  <si>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</si>
  <si>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</si>
  <si>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</si>
  <si>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</si>
  <si>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</si>
  <si>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</si>
  <si>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</si>
  <si>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</si>
  <si>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</si>
  <si>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</si>
  <si>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</si>
  <si>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</si>
  <si>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</si>
  <si>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</si>
  <si>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</si>
  <si>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</si>
  <si>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</si>
  <si>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</si>
  <si>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</si>
  <si>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</si>
  <si>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</si>
  <si>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</si>
  <si>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</si>
  <si>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</si>
  <si>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</si>
  <si>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</si>
  <si>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</si>
  <si>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</si>
  <si>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</si>
  <si>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</si>
  <si>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</si>
  <si>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</si>
  <si>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</si>
  <si>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</si>
  <si>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</si>
  <si>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</si>
  <si>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</si>
  <si>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</si>
  <si>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</si>
  <si>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</si>
  <si>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</si>
  <si>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</si>
  <si>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</si>
  <si>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</si>
  <si>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</si>
  <si>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</si>
  <si>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</si>
  <si>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</si>
  <si>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</si>
  <si>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</si>
  <si>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</si>
  <si>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</si>
  <si>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</si>
  <si>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</si>
  <si>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</si>
  <si>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</si>
  <si>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</si>
  <si>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</si>
  <si>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</si>
  <si>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</si>
  <si>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</si>
  <si>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</si>
  <si>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</si>
  <si>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</si>
  <si>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</si>
  <si>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</si>
  <si>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</si>
  <si>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</si>
  <si>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</si>
  <si>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</si>
  <si>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</si>
  <si>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</si>
  <si>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</si>
  <si>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</si>
  <si>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</si>
  <si>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</si>
  <si>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</si>
  <si>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</si>
  <si>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</si>
  <si>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</si>
  <si>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</si>
  <si>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</si>
  <si>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</si>
  <si>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</si>
  <si>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</si>
  <si>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</si>
  <si>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</si>
  <si>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</si>
  <si>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</si>
  <si>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</si>
  <si>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</si>
  <si>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</si>
  <si>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</si>
  <si>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</si>
  <si>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</si>
  <si>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</si>
  <si>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</si>
  <si>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</si>
  <si>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</si>
  <si>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</si>
  <si>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</si>
  <si>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</si>
  <si>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</si>
  <si>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</si>
  <si>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</si>
  <si>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</si>
  <si>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</si>
  <si>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</si>
  <si>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</si>
  <si>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</si>
  <si>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</si>
  <si>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</si>
  <si>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</si>
  <si>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</si>
  <si>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</si>
  <si>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</si>
  <si>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</si>
  <si>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</si>
  <si>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</si>
  <si>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</si>
  <si>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</si>
  <si>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</si>
  <si>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</si>
  <si>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</si>
  <si>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</si>
  <si>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</si>
  <si>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</si>
  <si>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</si>
  <si>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</si>
  <si>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</si>
  <si>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</si>
  <si>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</si>
  <si>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</si>
  <si>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</si>
  <si>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</si>
  <si>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</si>
  <si>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</si>
  <si>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</si>
  <si>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</si>
  <si>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</si>
  <si>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</si>
  <si>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</si>
  <si>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</si>
  <si>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</si>
  <si>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</si>
  <si>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</si>
  <si>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</si>
  <si>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</si>
  <si>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</si>
  <si>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</si>
  <si>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</si>
  <si>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</si>
  <si>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</si>
  <si>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</si>
  <si>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</si>
  <si>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</si>
  <si>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</si>
  <si>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</si>
  <si>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</si>
  <si>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</si>
  <si>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</si>
  <si>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</si>
  <si>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</si>
  <si>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</si>
  <si>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</si>
  <si>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</si>
  <si>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</si>
  <si>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</si>
  <si>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</si>
  <si>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</si>
  <si>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</si>
  <si>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</si>
  <si>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</si>
  <si>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</si>
  <si>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</si>
  <si>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</si>
  <si>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</si>
  <si>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</si>
  <si>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</si>
  <si>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</si>
  <si>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</si>
  <si>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</si>
  <si>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</si>
  <si>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</si>
  <si>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</si>
  <si>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</si>
  <si>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</si>
  <si>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</si>
  <si>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</si>
  <si>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</si>
  <si>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</si>
  <si>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</si>
  <si>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</si>
  <si>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</si>
  <si>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</si>
  <si>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</si>
  <si>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</si>
  <si>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</si>
  <si>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</si>
  <si>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</si>
  <si>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</si>
  <si>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</si>
  <si>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</si>
  <si>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</si>
  <si>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</si>
  <si>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</si>
  <si>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</si>
  <si>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</si>
  <si>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</si>
  <si>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</si>
  <si>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</si>
  <si>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</si>
  <si>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</si>
  <si>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</si>
  <si>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</si>
  <si>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</si>
  <si>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</si>
  <si>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</si>
  <si>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</si>
  <si>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</si>
  <si>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</si>
  <si>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</si>
  <si>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</si>
  <si>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</si>
  <si>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</si>
  <si>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</si>
  <si>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</si>
  <si>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</si>
  <si>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</si>
  <si>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</si>
  <si>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</si>
  <si>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</si>
  <si>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</si>
  <si>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</si>
  <si>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</si>
  <si>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</si>
  <si>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</si>
  <si>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</si>
  <si>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</si>
  <si>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</si>
  <si>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</si>
  <si>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</si>
  <si>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</si>
  <si>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</si>
  <si>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</si>
  <si>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</si>
  <si>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</si>
  <si>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</si>
  <si>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</si>
  <si>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</si>
  <si>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</si>
  <si>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</si>
  <si>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</si>
  <si>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</si>
  <si>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</si>
  <si>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</si>
  <si>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</si>
  <si>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</si>
  <si>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</si>
  <si>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</si>
  <si>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</si>
  <si>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</si>
  <si>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</si>
  <si>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</si>
  <si>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</si>
  <si>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</si>
  <si>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</si>
  <si>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</si>
  <si>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</si>
  <si>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</si>
  <si>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</si>
  <si>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</si>
  <si>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</si>
  <si>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</si>
  <si>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</si>
  <si>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</si>
  <si>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</si>
  <si>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</si>
  <si>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</si>
  <si>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</si>
  <si>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</si>
  <si>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</si>
  <si>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</si>
  <si>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</si>
  <si>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</si>
  <si>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</si>
  <si>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</si>
  <si>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</si>
  <si>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</si>
  <si>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</si>
  <si>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</si>
  <si>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</si>
  <si>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</si>
  <si>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</si>
  <si>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</si>
  <si>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</si>
  <si>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</si>
  <si>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</si>
  <si>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</si>
  <si>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</si>
  <si>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</si>
  <si>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</si>
  <si>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</si>
  <si>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</si>
  <si>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</si>
  <si>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</si>
  <si>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</si>
  <si>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</si>
  <si>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</si>
  <si>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</si>
  <si>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</si>
  <si>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</si>
  <si>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</si>
  <si>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</si>
  <si>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</si>
  <si>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</si>
  <si>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</si>
  <si>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</si>
  <si>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</si>
  <si>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</si>
  <si>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</si>
  <si>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</si>
  <si>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</si>
  <si>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</si>
  <si>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</si>
  <si>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</si>
  <si>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</si>
  <si>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</si>
  <si>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</si>
  <si>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</si>
  <si>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</si>
  <si>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</si>
  <si>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</si>
  <si>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</si>
  <si>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</si>
  <si>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</si>
  <si>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</si>
  <si>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</si>
  <si>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</si>
  <si>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</si>
  <si>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</si>
  <si>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</si>
  <si>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</si>
  <si>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</si>
  <si>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</si>
  <si>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</si>
  <si>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</si>
  <si>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</si>
  <si>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</si>
  <si>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</si>
  <si>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</si>
  <si>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</si>
  <si>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</si>
  <si>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</si>
  <si>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</si>
  <si>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</si>
  <si>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</si>
  <si>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</si>
  <si>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</si>
  <si>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</si>
  <si>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</si>
  <si>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</si>
  <si>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</si>
  <si>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</si>
  <si>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</si>
  <si>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</si>
  <si>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</si>
  <si>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</si>
  <si>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</si>
  <si>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</si>
  <si>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</si>
  <si>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</si>
  <si>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</si>
  <si>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</si>
  <si>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</si>
  <si>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</si>
  <si>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</si>
  <si>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</si>
  <si>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</si>
  <si>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</si>
  <si>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</si>
  <si>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</si>
  <si>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</si>
  <si>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</si>
  <si>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</si>
  <si>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</si>
  <si>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</si>
  <si>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</si>
  <si>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</si>
  <si>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</si>
  <si>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</si>
  <si>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</si>
  <si>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</si>
  <si>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</si>
  <si>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</si>
  <si>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</si>
  <si>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</si>
  <si>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</si>
  <si>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</si>
  <si>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</si>
  <si>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</si>
  <si>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</si>
  <si>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</si>
  <si>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</si>
  <si>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</si>
  <si>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</si>
  <si>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</si>
  <si>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</si>
  <si>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</si>
  <si>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</si>
  <si>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</si>
  <si>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</si>
  <si>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</si>
  <si>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</si>
  <si>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</si>
  <si>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</si>
  <si>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</si>
  <si>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</si>
  <si>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</si>
  <si>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</si>
  <si>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</si>
  <si>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</si>
  <si>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</si>
  <si>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</si>
  <si>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</si>
  <si>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</si>
  <si>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</si>
  <si>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</si>
  <si>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</si>
  <si>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</si>
  <si>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</si>
  <si>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</si>
  <si>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</si>
  <si>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</si>
  <si>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</si>
  <si>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</si>
  <si>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</si>
  <si>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</si>
  <si>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</si>
  <si>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</si>
  <si>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</si>
  <si>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</si>
  <si>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</si>
  <si>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</si>
  <si>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</si>
  <si>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</si>
  <si>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</si>
  <si>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</si>
  <si>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</si>
  <si>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</si>
  <si>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</si>
  <si>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</si>
  <si>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</si>
  <si>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</si>
  <si>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</si>
  <si>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</si>
  <si>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</si>
  <si>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</si>
  <si>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</si>
  <si>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</si>
  <si>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</si>
  <si>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</si>
  <si>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</si>
  <si>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</si>
  <si>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</si>
  <si>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</si>
  <si>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</si>
  <si>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</si>
  <si>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</si>
  <si>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</si>
  <si>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</si>
  <si>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</si>
  <si>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</si>
  <si>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</si>
  <si>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</si>
  <si>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</si>
  <si>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</si>
  <si>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</si>
  <si>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</si>
  <si>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</si>
  <si>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</si>
  <si>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</si>
  <si>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</si>
  <si>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</si>
  <si>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</si>
  <si>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</si>
  <si>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</si>
  <si>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</si>
  <si>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</si>
  <si>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</si>
  <si>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</si>
  <si>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</si>
  <si>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</si>
  <si>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</si>
  <si>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</si>
  <si>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</si>
  <si>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</si>
  <si>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</si>
  <si>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</si>
  <si>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</si>
  <si>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</si>
  <si>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</si>
  <si>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</si>
  <si>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</si>
  <si>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</si>
  <si>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</si>
  <si>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</si>
  <si>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</si>
  <si>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</si>
  <si>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</si>
  <si>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</si>
  <si>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</si>
  <si>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</si>
  <si>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</si>
  <si>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</si>
  <si>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</si>
  <si>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</si>
  <si>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</si>
  <si>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</si>
  <si>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</si>
  <si>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</si>
  <si>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</si>
  <si>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</si>
  <si>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</si>
  <si>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</si>
  <si>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</si>
  <si>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</si>
  <si>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</si>
  <si>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</si>
  <si>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</si>
  <si>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</si>
  <si>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</si>
  <si>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</si>
  <si>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</si>
  <si>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</si>
  <si>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</si>
  <si>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</si>
  <si>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</si>
  <si>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</si>
  <si>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</si>
  <si>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</si>
  <si>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</si>
  <si>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</si>
  <si>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</si>
  <si>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</si>
  <si>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</si>
  <si>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</si>
  <si>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</si>
  <si>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</si>
  <si>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</si>
  <si>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</si>
  <si>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</si>
  <si>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</si>
  <si>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</si>
  <si>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</si>
  <si>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</si>
  <si>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</si>
  <si>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</si>
  <si>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</si>
  <si>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</si>
  <si>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</si>
  <si>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</si>
  <si>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</si>
  <si>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</si>
  <si>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</si>
  <si>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</si>
  <si>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</si>
  <si>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</si>
  <si>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</si>
  <si>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</si>
  <si>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</si>
  <si>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</si>
  <si>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</si>
  <si>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</si>
  <si>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</si>
  <si>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</si>
  <si>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</si>
  <si>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</si>
  <si>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</si>
  <si>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</si>
  <si>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</si>
  <si>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</si>
  <si>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</si>
  <si>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</si>
  <si>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</si>
  <si>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</si>
  <si>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</si>
  <si>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</si>
  <si>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</si>
  <si>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</si>
  <si>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</si>
  <si>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</si>
  <si>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</si>
  <si>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</si>
  <si>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</si>
  <si>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</si>
  <si>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</si>
  <si>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</si>
  <si>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</si>
  <si>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</si>
  <si>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</si>
  <si>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</si>
  <si>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</si>
  <si>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</si>
  <si>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</si>
  <si>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</si>
  <si>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</si>
  <si>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</si>
  <si>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</si>
  <si>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</si>
  <si>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</si>
  <si>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</si>
  <si>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</si>
  <si>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</si>
  <si>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</si>
  <si>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</si>
  <si>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</si>
  <si>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</si>
  <si>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</si>
  <si>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</si>
  <si>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</si>
  <si>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</si>
  <si>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</si>
  <si>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</si>
  <si>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</si>
  <si>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</si>
  <si>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</si>
  <si>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</si>
  <si>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</si>
  <si>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</si>
  <si>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</si>
  <si>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</si>
  <si>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</si>
  <si>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</si>
  <si>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</si>
  <si>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</si>
  <si>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</si>
  <si>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</si>
  <si>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</si>
  <si>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</si>
  <si>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</si>
  <si>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</si>
  <si>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</si>
  <si>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</si>
  <si>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</si>
  <si>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</si>
  <si>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</si>
  <si>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</si>
  <si>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</si>
  <si>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</si>
  <si>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</si>
  <si>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</si>
  <si>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</si>
  <si>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</si>
  <si>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</si>
  <si>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</si>
  <si>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</si>
  <si>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</si>
  <si>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</si>
  <si>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</si>
  <si>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</si>
  <si>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</si>
  <si>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</si>
  <si>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</si>
  <si>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</si>
  <si>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</si>
  <si>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</si>
  <si>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</si>
  <si>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</si>
  <si>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</si>
  <si>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</si>
  <si>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</si>
  <si>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</si>
  <si>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</si>
  <si>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</si>
  <si>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</si>
  <si>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</si>
  <si>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</si>
  <si>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</si>
  <si>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</si>
  <si>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</si>
  <si>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</si>
  <si>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</si>
  <si>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</si>
  <si>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</si>
  <si>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</si>
  <si>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</si>
  <si>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</si>
  <si>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</si>
  <si>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</si>
  <si>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</si>
  <si>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</si>
  <si>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</si>
  <si>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</si>
  <si>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</si>
  <si>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</si>
  <si>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</si>
  <si>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</si>
  <si>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</si>
  <si>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</si>
  <si>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</si>
  <si>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</si>
  <si>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</si>
  <si>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</si>
  <si>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</si>
  <si>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</si>
  <si>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</si>
  <si>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</si>
  <si>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</si>
  <si>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</si>
  <si>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</si>
  <si>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</si>
  <si>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</si>
  <si>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</si>
  <si>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</si>
  <si>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</si>
  <si>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</si>
  <si>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</si>
  <si>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</si>
  <si>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</si>
  <si>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</si>
  <si>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</si>
  <si>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</si>
  <si>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</si>
  <si>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</si>
  <si>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</si>
  <si>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</si>
  <si>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</si>
  <si>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</si>
  <si>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</si>
  <si>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</si>
  <si>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</si>
  <si>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</si>
  <si>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</si>
  <si>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</si>
  <si>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</si>
  <si>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</si>
  <si>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</si>
  <si>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</si>
  <si>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</si>
  <si>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</si>
  <si>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</si>
  <si>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</si>
  <si>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</si>
  <si>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</si>
  <si>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</si>
  <si>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</si>
  <si>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</si>
  <si>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</si>
  <si>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</si>
  <si>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</si>
  <si>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</si>
  <si>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</si>
  <si>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</si>
  <si>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</si>
  <si>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</si>
  <si>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</si>
  <si>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</si>
  <si>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</si>
  <si>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</si>
  <si>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</si>
  <si>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</si>
  <si>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</si>
  <si>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</si>
  <si>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</si>
  <si>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</si>
  <si>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</si>
  <si>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</si>
  <si>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</si>
  <si>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</si>
  <si>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</si>
  <si>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</si>
  <si>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</si>
  <si>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</si>
  <si>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</si>
  <si>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</si>
  <si>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</si>
  <si>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</si>
  <si>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</si>
  <si>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</si>
  <si>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</si>
  <si>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</si>
  <si>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</si>
  <si>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</si>
  <si>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</si>
  <si>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</si>
  <si>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</si>
  <si>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</si>
  <si>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</si>
  <si>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</si>
  <si>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</si>
  <si>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</si>
  <si>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</si>
  <si>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</si>
  <si>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</si>
  <si>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</si>
  <si>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</si>
  <si>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</si>
  <si>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</si>
  <si>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</si>
  <si>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</si>
  <si>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</si>
  <si>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</si>
  <si>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</si>
  <si>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</si>
  <si>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</si>
  <si>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</si>
  <si>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</si>
  <si>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</si>
  <si>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</si>
  <si>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</si>
  <si>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</si>
  <si>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</si>
  <si>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</si>
  <si>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</si>
  <si>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</si>
  <si>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</si>
  <si>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</si>
  <si>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</si>
  <si>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</si>
  <si>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</si>
  <si>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</si>
  <si>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</si>
  <si>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</si>
  <si>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</si>
  <si>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</si>
  <si>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</si>
  <si>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</si>
  <si>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</si>
  <si>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</si>
  <si>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</si>
  <si>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</si>
  <si>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</si>
  <si>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</si>
  <si>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</si>
  <si>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</si>
  <si>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</si>
  <si>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</si>
  <si>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</si>
  <si>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</si>
  <si>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</si>
  <si>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</si>
  <si>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</si>
  <si>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</si>
  <si>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</si>
  <si>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</si>
  <si>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</si>
  <si>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</si>
  <si>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</si>
  <si>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</si>
  <si>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</si>
  <si>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</si>
  <si>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</si>
  <si>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</si>
  <si>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</si>
  <si>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</si>
  <si>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</si>
  <si>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</si>
  <si>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</si>
  <si>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</si>
  <si>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</si>
  <si>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</si>
  <si>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</si>
  <si>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</si>
  <si>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</si>
  <si>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</si>
  <si>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</si>
  <si>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</si>
  <si>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</si>
  <si>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</si>
  <si>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</si>
  <si>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</si>
  <si>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</si>
  <si>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</si>
  <si>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</si>
  <si>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</si>
  <si>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</si>
  <si>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</si>
  <si>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</si>
  <si>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</si>
  <si>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</si>
  <si>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</si>
  <si>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</si>
  <si>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</si>
  <si>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</si>
  <si>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</si>
  <si>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</si>
  <si>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</si>
  <si>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</si>
  <si>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</si>
  <si>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</si>
  <si>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</si>
  <si>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</si>
  <si>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</si>
  <si>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</si>
  <si>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</si>
  <si>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</si>
  <si>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</si>
  <si>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</si>
  <si>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</si>
  <si>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</si>
  <si>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</si>
  <si>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</si>
  <si>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</si>
  <si>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</si>
  <si>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</si>
  <si>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</si>
  <si>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</si>
  <si>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</si>
  <si>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</si>
  <si>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</si>
  <si>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</si>
  <si>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</si>
  <si>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</si>
  <si>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</si>
  <si>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</si>
  <si>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</si>
  <si>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</si>
  <si>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</si>
  <si>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</si>
  <si>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</si>
  <si>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</si>
  <si>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</si>
  <si>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</si>
  <si>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</si>
  <si>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</si>
  <si>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</si>
  <si>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</si>
  <si>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</si>
  <si>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</si>
  <si>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</si>
  <si>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</si>
  <si>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</si>
  <si>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</si>
  <si>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</si>
  <si>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</si>
  <si>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</si>
  <si>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</si>
  <si>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</si>
  <si>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</si>
  <si>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</si>
  <si>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</si>
  <si>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</si>
  <si>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</si>
  <si>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</si>
  <si>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</si>
  <si>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</si>
  <si>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</si>
  <si>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</si>
  <si>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</si>
  <si>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</si>
  <si>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</si>
  <si>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</si>
  <si>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</si>
  <si>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</si>
  <si>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</si>
  <si>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</si>
  <si>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</si>
  <si>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</si>
  <si>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</si>
  <si>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</si>
  <si>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</si>
  <si>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</si>
  <si>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</si>
  <si>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</si>
  <si>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</si>
  <si>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</si>
  <si>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</si>
  <si>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</si>
  <si>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</si>
  <si>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</si>
  <si>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</si>
  <si>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</si>
  <si>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</si>
  <si>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</si>
  <si>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</si>
  <si>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</si>
  <si>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</si>
  <si>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</si>
  <si>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</si>
  <si>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</si>
  <si>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</si>
  <si>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</si>
  <si>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</si>
  <si>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</si>
  <si>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</si>
  <si>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</si>
  <si>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</si>
  <si>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</si>
  <si>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</si>
  <si>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</si>
  <si>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</si>
  <si>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</si>
  <si>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</si>
  <si>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</si>
  <si>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</si>
  <si>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</si>
  <si>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</si>
  <si>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</si>
  <si>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</si>
  <si>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</si>
  <si>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</si>
  <si>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</si>
  <si>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</si>
  <si>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</si>
  <si>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</si>
  <si>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</si>
  <si>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</si>
  <si>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</si>
  <si>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</si>
  <si>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</si>
  <si>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</si>
  <si>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</si>
  <si>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</si>
  <si>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</si>
  <si>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</si>
  <si>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</si>
  <si>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</si>
  <si>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</si>
  <si>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</si>
  <si>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</si>
  <si>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</si>
  <si>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</si>
  <si>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</si>
  <si>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</si>
  <si>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</si>
  <si>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</si>
  <si>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</si>
  <si>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</si>
  <si>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</si>
  <si>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</si>
  <si>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</si>
  <si>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</si>
  <si>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</si>
  <si>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</si>
  <si>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</si>
  <si>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</si>
  <si>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</si>
  <si>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</si>
  <si>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</si>
  <si>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</si>
  <si>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</si>
  <si>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</si>
  <si>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</si>
  <si>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</si>
  <si>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</si>
  <si>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</si>
  <si>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</si>
  <si>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</si>
  <si>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</si>
  <si>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</si>
  <si>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</si>
  <si>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</si>
  <si>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</si>
  <si>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</si>
  <si>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</si>
  <si>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</si>
  <si>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</si>
  <si>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</si>
  <si>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</si>
  <si>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</si>
  <si>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</si>
  <si>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</si>
  <si>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</si>
  <si>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</si>
  <si>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</si>
  <si>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</si>
  <si>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</si>
  <si>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</si>
  <si>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</si>
  <si>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</si>
  <si>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</si>
  <si>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</si>
  <si>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</si>
  <si>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</si>
  <si>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</si>
  <si>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</si>
  <si>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</si>
  <si>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</si>
  <si>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</si>
  <si>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</si>
  <si>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</si>
  <si>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</si>
  <si>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</si>
  <si>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</si>
  <si>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</si>
  <si>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</si>
  <si>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</si>
  <si>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</si>
  <si>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</si>
  <si>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</si>
  <si>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</si>
  <si>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</si>
  <si>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</si>
  <si>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</si>
  <si>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</si>
  <si>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</si>
  <si>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</si>
  <si>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</si>
  <si>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</si>
  <si>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</si>
  <si>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</si>
  <si>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</si>
  <si>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</si>
  <si>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</si>
  <si>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</si>
  <si>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</si>
  <si>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</si>
  <si>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</si>
  <si>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</si>
  <si>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</si>
  <si>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</si>
  <si>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</si>
  <si>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</si>
  <si>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</si>
  <si>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</si>
  <si>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</si>
  <si>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</si>
  <si>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</si>
  <si>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</si>
  <si>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</si>
  <si>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</si>
  <si>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</si>
  <si>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</si>
  <si>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</si>
  <si>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</si>
  <si>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</si>
  <si>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</si>
  <si>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</si>
  <si>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</si>
  <si>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</si>
  <si>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</si>
  <si>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</si>
  <si>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</si>
  <si>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</si>
  <si>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</si>
  <si>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</si>
  <si>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</si>
  <si>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</si>
  <si>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</si>
  <si>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</si>
  <si>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</si>
  <si>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</si>
  <si>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</si>
  <si>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</si>
  <si>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</si>
  <si>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</si>
  <si>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</si>
  <si>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</si>
  <si>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</si>
  <si>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</si>
  <si>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</si>
  <si>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</si>
  <si>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</si>
  <si>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</si>
  <si>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</si>
  <si>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</si>
  <si>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</si>
  <si>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</si>
  <si>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</si>
  <si>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</si>
  <si>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</si>
  <si>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</si>
  <si>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</si>
  <si>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</si>
  <si>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</si>
  <si>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</si>
  <si>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</si>
  <si>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</si>
  <si>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</si>
  <si>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</si>
  <si>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</si>
  <si>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</si>
  <si>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</si>
  <si>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</si>
  <si>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</si>
  <si>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</si>
  <si>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</si>
  <si>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</si>
  <si>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</si>
  <si>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</si>
  <si>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</si>
  <si>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</si>
  <si>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</si>
  <si>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</si>
  <si>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</si>
  <si>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</si>
  <si>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</si>
  <si>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</si>
  <si>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</si>
  <si>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</si>
  <si>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</si>
  <si>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</si>
  <si>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</si>
  <si>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</si>
  <si>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</si>
  <si>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</si>
  <si>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</si>
  <si>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</si>
  <si>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</si>
  <si>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</si>
  <si>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</si>
  <si>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</si>
  <si>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</si>
  <si>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</si>
  <si>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</si>
  <si>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</si>
  <si>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</si>
  <si>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</si>
  <si>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</si>
  <si>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</si>
  <si>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</si>
  <si>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</si>
  <si>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</si>
  <si>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</si>
  <si>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</si>
  <si>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</si>
  <si>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</si>
  <si>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</si>
  <si>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</si>
  <si>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</si>
  <si>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</si>
  <si>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</si>
  <si>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</si>
  <si>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</si>
  <si>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</si>
  <si>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</si>
  <si>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</si>
  <si>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</si>
  <si>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</si>
  <si>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</si>
  <si>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</si>
  <si>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</si>
  <si>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</si>
  <si>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</si>
  <si>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</si>
  <si>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</si>
  <si>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</si>
  <si>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</si>
  <si>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</si>
  <si>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</si>
  <si>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</si>
  <si>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</si>
  <si>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</si>
  <si>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</si>
  <si>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</si>
  <si>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</si>
  <si>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</si>
  <si>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</si>
  <si>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</si>
  <si>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</si>
  <si>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</si>
  <si>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</si>
  <si>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</si>
  <si>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</si>
  <si>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</si>
  <si>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</si>
  <si>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</si>
  <si>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</si>
  <si>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</si>
  <si>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</si>
  <si>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</si>
  <si>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</si>
  <si>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</si>
  <si>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</si>
  <si>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</si>
  <si>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</si>
  <si>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</si>
  <si>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</si>
  <si>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</si>
  <si>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</si>
  <si>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</si>
  <si>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</si>
  <si>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</si>
  <si>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</si>
  <si>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</si>
  <si>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</si>
  <si>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</si>
  <si>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</si>
  <si>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</si>
  <si>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</si>
  <si>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</si>
  <si>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</si>
  <si>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</si>
  <si>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</si>
  <si>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</si>
  <si>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</si>
  <si>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</si>
  <si>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</si>
  <si>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</si>
  <si>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</si>
  <si>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</si>
  <si>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</si>
  <si>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</si>
  <si>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</si>
  <si>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</si>
  <si>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</si>
  <si>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</si>
  <si>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</si>
  <si>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</si>
  <si>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</si>
  <si>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</si>
  <si>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</si>
  <si>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</si>
  <si>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</si>
  <si>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</si>
  <si>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</si>
  <si>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</si>
  <si>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</si>
  <si>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</si>
  <si>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</si>
  <si>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</si>
  <si>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</si>
  <si>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</si>
  <si>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</si>
  <si>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</si>
  <si>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</si>
  <si>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</si>
  <si>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</si>
  <si>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</si>
  <si>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</si>
  <si>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</si>
  <si>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</si>
  <si>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</si>
  <si>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</si>
  <si>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</si>
  <si>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</si>
  <si>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</si>
  <si>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</si>
  <si>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</si>
  <si>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</si>
  <si>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</si>
  <si>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</si>
  <si>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</si>
  <si>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</si>
  <si>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</si>
  <si>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</si>
  <si>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</si>
  <si>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</si>
  <si>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</si>
  <si>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</si>
  <si>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</si>
  <si>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</si>
  <si>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</si>
  <si>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</si>
  <si>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</si>
  <si>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</si>
  <si>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</si>
  <si>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</si>
  <si>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</si>
  <si>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</si>
  <si>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</si>
  <si>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</si>
  <si>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</si>
  <si>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</si>
  <si>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</si>
  <si>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</si>
  <si>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</si>
  <si>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</si>
  <si>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</si>
  <si>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</si>
  <si>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</si>
  <si>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</si>
  <si>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</si>
  <si>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</si>
  <si>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</si>
  <si>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</si>
  <si>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</si>
  <si>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</si>
  <si>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</si>
  <si>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</si>
  <si>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</si>
  <si>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</si>
  <si>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</si>
  <si>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</si>
  <si>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</si>
  <si>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</si>
  <si>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</si>
  <si>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</si>
  <si>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</si>
  <si>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</si>
  <si>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</si>
  <si>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</si>
  <si>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</si>
  <si>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</si>
  <si>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</si>
  <si>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</si>
  <si>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</si>
  <si>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</si>
  <si>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</si>
  <si>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</si>
  <si>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</si>
  <si>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</si>
  <si>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</si>
  <si>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</si>
  <si>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</si>
  <si>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</si>
  <si>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</si>
  <si>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</si>
  <si>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</si>
  <si>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</si>
  <si>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</si>
  <si>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</si>
  <si>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</si>
  <si>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</si>
  <si>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</si>
  <si>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</si>
  <si>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</si>
  <si>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</si>
  <si>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</si>
  <si>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</si>
  <si>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</si>
  <si>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</si>
  <si>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</si>
  <si>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</si>
  <si>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</si>
  <si>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</si>
  <si>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</si>
  <si>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</si>
  <si>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</si>
  <si>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</si>
  <si>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</si>
  <si>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</si>
  <si>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</si>
  <si>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</si>
  <si>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</si>
  <si>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</si>
  <si>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</si>
  <si>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</si>
  <si>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</si>
  <si>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</si>
  <si>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</si>
  <si>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</si>
  <si>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</si>
  <si>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</si>
  <si>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</si>
  <si>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</si>
  <si>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</si>
  <si>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</si>
  <si>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</si>
  <si>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</si>
  <si>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</si>
  <si>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</si>
  <si>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</si>
  <si>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</si>
  <si>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</si>
  <si>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</si>
  <si>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</si>
  <si>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</si>
  <si>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</si>
  <si>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</si>
  <si>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</si>
  <si>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</si>
  <si>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</si>
  <si>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</si>
  <si>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</si>
  <si>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</si>
  <si>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</si>
  <si>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</si>
  <si>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</si>
  <si>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</si>
  <si>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</si>
  <si>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</si>
  <si>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</si>
  <si>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</si>
  <si>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</si>
  <si>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</si>
  <si>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</si>
  <si>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</si>
  <si>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</si>
  <si>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</si>
  <si>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</si>
  <si>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</si>
  <si>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</si>
  <si>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</si>
  <si>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</si>
  <si>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</si>
  <si>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</si>
  <si>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</si>
  <si>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</si>
  <si>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</si>
  <si>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</si>
  <si>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</si>
  <si>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</si>
  <si>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</si>
  <si>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</si>
  <si>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</si>
  <si>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</si>
  <si>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</si>
  <si>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</si>
  <si>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</si>
  <si>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</si>
  <si>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</si>
  <si>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</si>
  <si>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</si>
  <si>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</si>
  <si>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</si>
  <si>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</si>
  <si>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</si>
  <si>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</si>
  <si>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</si>
  <si>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</si>
  <si>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</si>
  <si>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</si>
  <si>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</si>
  <si>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</si>
  <si>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</si>
  <si>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</si>
  <si>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</si>
  <si>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</si>
  <si>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</si>
  <si>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</si>
  <si>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</si>
  <si>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</si>
  <si>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</si>
  <si>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</si>
  <si>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</si>
  <si>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</si>
  <si>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</si>
  <si>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</si>
  <si>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</si>
  <si>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</si>
  <si>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</si>
  <si>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</si>
  <si>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</si>
  <si>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</si>
  <si>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</si>
  <si>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</si>
  <si>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</si>
  <si>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</si>
  <si>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</si>
  <si>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</si>
  <si>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</si>
  <si>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</si>
  <si>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</si>
  <si>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</si>
  <si>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</si>
  <si>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</si>
  <si>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</si>
  <si>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</si>
  <si>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</si>
  <si>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</si>
  <si>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</si>
  <si>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</si>
  <si>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</si>
  <si>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</si>
  <si>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</si>
  <si>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</si>
  <si>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</si>
  <si>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</si>
  <si>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</si>
  <si>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</si>
  <si>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</si>
  <si>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</si>
  <si>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</si>
  <si>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</si>
  <si>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</si>
  <si>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</si>
  <si>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</si>
  <si>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</si>
  <si>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</si>
  <si>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</si>
  <si>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</si>
  <si>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</si>
  <si>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</si>
  <si>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</si>
  <si>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</si>
  <si>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</si>
  <si>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</si>
  <si>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</si>
  <si>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</si>
  <si>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</si>
  <si>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</si>
  <si>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</si>
  <si>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</si>
  <si>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</si>
  <si>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</si>
  <si>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</si>
  <si>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</si>
  <si>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</si>
  <si>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</si>
  <si>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</si>
  <si>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</si>
  <si>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</si>
  <si>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</si>
  <si>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</si>
  <si>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</si>
  <si>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</si>
  <si>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</si>
  <si>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</si>
  <si>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</si>
  <si>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</si>
  <si>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</si>
  <si>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</si>
  <si>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</si>
  <si>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</si>
  <si>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</si>
  <si>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</si>
  <si>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</si>
  <si>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</si>
  <si>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</si>
  <si>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</si>
  <si>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</si>
  <si>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</si>
  <si>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</si>
  <si>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</si>
  <si>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</si>
  <si>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</si>
  <si>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</si>
  <si>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</si>
  <si>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</si>
  <si>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</si>
  <si>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</si>
  <si>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</si>
  <si>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</si>
  <si>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</si>
  <si>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</si>
  <si>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</si>
  <si>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</si>
  <si>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</si>
  <si>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</si>
  <si>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</si>
  <si>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</si>
  <si>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</si>
  <si>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</si>
  <si>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</si>
  <si>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</si>
  <si>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</si>
  <si>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</si>
  <si>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</si>
  <si>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</si>
  <si>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</si>
  <si>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</si>
  <si>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</si>
  <si>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</si>
  <si>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</si>
  <si>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</si>
  <si>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</si>
  <si>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</si>
  <si>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</si>
  <si>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</si>
  <si>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</si>
  <si>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</si>
  <si>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</si>
  <si>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</si>
  <si>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</si>
  <si>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</si>
  <si>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</si>
  <si>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</si>
  <si>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</si>
  <si>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</si>
  <si>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</si>
  <si>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</si>
  <si>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</si>
  <si>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</si>
  <si>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</si>
  <si>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</si>
  <si>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</si>
  <si>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</si>
  <si>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</si>
  <si>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</si>
  <si>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</si>
  <si>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</si>
  <si>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</si>
  <si>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</si>
  <si>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</si>
  <si>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</si>
  <si>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</si>
  <si>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</si>
  <si>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</si>
  <si>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</si>
  <si>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</si>
  <si>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</si>
  <si>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</si>
  <si>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</si>
  <si>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</si>
  <si>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</si>
  <si>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</si>
  <si>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</si>
  <si>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</si>
  <si>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</si>
  <si>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</si>
  <si>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</si>
  <si>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</si>
  <si>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</si>
  <si>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</si>
  <si>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</si>
  <si>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</si>
  <si>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</si>
  <si>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</si>
  <si>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</si>
  <si>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</si>
  <si>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</si>
  <si>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</si>
  <si>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</si>
  <si>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</si>
  <si>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</si>
  <si>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</si>
  <si>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</si>
  <si>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</si>
  <si>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</si>
  <si>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</si>
  <si>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</si>
  <si>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</si>
  <si>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</si>
  <si>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</si>
  <si>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</si>
  <si>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</si>
  <si>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</si>
  <si>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</si>
  <si>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</si>
  <si>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</si>
  <si>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</si>
  <si>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</si>
  <si>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</si>
  <si>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</si>
  <si>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</si>
  <si>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</si>
  <si>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</si>
  <si>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</si>
  <si>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</si>
  <si>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</si>
  <si>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</si>
  <si>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</si>
  <si>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</si>
  <si>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</si>
  <si>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</si>
  <si>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</si>
  <si>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</si>
  <si>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</si>
  <si>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</si>
  <si>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</si>
  <si>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</si>
  <si>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</si>
  <si>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</si>
  <si>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</si>
  <si>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</si>
  <si>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</si>
  <si>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</si>
  <si>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</si>
  <si>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</si>
  <si>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</si>
  <si>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</si>
  <si>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</si>
  <si>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</si>
  <si>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</si>
  <si>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</si>
  <si>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</si>
  <si>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</si>
  <si>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</si>
  <si>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</si>
  <si>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</si>
  <si>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</si>
  <si>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</si>
  <si>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</si>
  <si>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</si>
  <si>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</si>
  <si>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</si>
  <si>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</si>
  <si>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</si>
  <si>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</si>
  <si>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</si>
  <si>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</si>
  <si>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</si>
  <si>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</si>
  <si>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</si>
  <si>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</si>
  <si>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</si>
  <si>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</si>
  <si>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</si>
  <si>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</si>
  <si>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</si>
  <si>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</si>
  <si>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</si>
  <si>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</si>
  <si>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</si>
  <si>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</si>
  <si>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</si>
  <si>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</si>
  <si>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</si>
  <si>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</si>
  <si>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</si>
  <si>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</si>
  <si>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</si>
  <si>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</si>
  <si>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</si>
  <si>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</si>
  <si>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</si>
  <si>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</si>
  <si>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</si>
  <si>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</si>
  <si>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</si>
  <si>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</si>
  <si>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</si>
  <si>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</si>
  <si>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</si>
  <si>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</si>
  <si>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</si>
  <si>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</si>
  <si>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</si>
  <si>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</si>
  <si>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</si>
  <si>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</si>
  <si>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</si>
  <si>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</si>
  <si>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</si>
  <si>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</si>
  <si>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</si>
  <si>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</si>
  <si>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</si>
  <si>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</si>
  <si>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</si>
  <si>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</si>
  <si>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</si>
  <si>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</si>
  <si>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</si>
  <si>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</si>
  <si>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</si>
  <si>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</si>
  <si>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</si>
  <si>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</si>
  <si>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</si>
  <si>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</si>
  <si>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</si>
  <si>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</si>
  <si>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</si>
  <si>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</si>
  <si>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</si>
  <si>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</si>
  <si>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</si>
  <si>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</si>
  <si>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</si>
  <si>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</si>
  <si>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</si>
  <si>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</si>
  <si>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</si>
  <si>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</si>
  <si>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</si>
  <si>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</si>
  <si>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</si>
  <si>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</si>
  <si>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</si>
  <si>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</si>
  <si>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</si>
  <si>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</si>
  <si>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</si>
  <si>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</si>
  <si>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</si>
  <si>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</si>
  <si>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</si>
  <si>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</si>
  <si>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</si>
  <si>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</si>
  <si>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</si>
  <si>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</si>
  <si>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</si>
  <si>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</si>
  <si>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</si>
  <si>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</si>
  <si>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</si>
  <si>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</si>
  <si>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</si>
  <si>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</si>
  <si>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</si>
  <si>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</si>
  <si>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</si>
  <si>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</si>
  <si>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</si>
  <si>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</si>
  <si>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</si>
  <si>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</si>
  <si>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</si>
  <si>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</si>
  <si>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</si>
  <si>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</si>
  <si>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</si>
  <si>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</si>
  <si>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</si>
  <si>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</si>
  <si>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</si>
  <si>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</si>
  <si>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</si>
  <si>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</si>
  <si>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</si>
  <si>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</si>
  <si>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</si>
  <si>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</si>
  <si>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</si>
  <si>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</si>
  <si>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</si>
  <si>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</si>
  <si>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</si>
  <si>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</si>
  <si>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</si>
  <si>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</si>
  <si>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</si>
  <si>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</si>
  <si>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</si>
  <si>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</si>
  <si>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</si>
  <si>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</si>
  <si>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</si>
  <si>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</si>
  <si>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</si>
  <si>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</si>
  <si>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</si>
  <si>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</si>
  <si>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</si>
  <si>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</si>
  <si>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</si>
  <si>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</si>
  <si>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</si>
  <si>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</si>
  <si>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</si>
  <si>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</si>
  <si>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</si>
  <si>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</si>
  <si>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</si>
  <si>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</si>
  <si>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</si>
  <si>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</si>
  <si>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</si>
  <si>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</si>
  <si>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</si>
  <si>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</si>
  <si>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</si>
  <si>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</si>
  <si>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</si>
  <si>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</si>
  <si>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</si>
  <si>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</si>
  <si>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</si>
  <si>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</si>
  <si>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</si>
  <si>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</si>
  <si>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</si>
  <si>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</si>
  <si>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</si>
  <si>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</si>
  <si>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</si>
  <si>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</si>
  <si>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</si>
  <si>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</si>
  <si>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</si>
  <si>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</si>
  <si>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</si>
  <si>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</si>
  <si>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</si>
  <si>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</si>
  <si>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</si>
  <si>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</si>
  <si>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</si>
  <si>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</si>
  <si>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</si>
  <si>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</si>
  <si>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</si>
  <si>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</si>
  <si>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</si>
  <si>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</si>
  <si>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</si>
  <si>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</si>
  <si>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</si>
  <si>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</si>
  <si>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</si>
  <si>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</si>
  <si>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</si>
  <si>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</si>
  <si>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</si>
  <si>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</si>
  <si>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</si>
  <si>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</si>
  <si>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</si>
  <si>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</si>
  <si>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</si>
  <si>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</si>
  <si>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</si>
  <si>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</si>
  <si>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</si>
  <si>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</si>
  <si>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</si>
  <si>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</si>
  <si>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</si>
  <si>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</si>
  <si>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</si>
  <si>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</si>
  <si>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</si>
  <si>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</si>
  <si>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</si>
  <si>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</si>
  <si>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</si>
  <si>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</si>
  <si>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</si>
  <si>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</si>
  <si>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</si>
  <si>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</si>
  <si>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</si>
  <si>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</si>
  <si>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</si>
  <si>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</si>
  <si>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</si>
  <si>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</si>
  <si>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</si>
  <si>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</si>
  <si>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</si>
  <si>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</si>
  <si>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</si>
  <si>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</si>
  <si>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</si>
  <si>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</si>
  <si>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</si>
  <si>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</si>
  <si>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</si>
  <si>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</si>
  <si>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</si>
  <si>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</si>
  <si>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</si>
  <si>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</si>
  <si>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</si>
  <si>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</si>
  <si>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</si>
  <si>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</si>
  <si>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</si>
  <si>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</si>
  <si>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</si>
  <si>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</si>
  <si>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</si>
  <si>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</si>
  <si>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</si>
  <si>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</si>
  <si>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</si>
  <si>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</si>
  <si>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</si>
  <si>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</si>
  <si>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</si>
  <si>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</si>
  <si>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</si>
  <si>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</si>
  <si>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</si>
  <si>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</si>
  <si>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</si>
  <si>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</si>
  <si>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</si>
  <si>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</si>
  <si>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</si>
  <si>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</si>
  <si>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</si>
  <si>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</si>
  <si>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</si>
  <si>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</si>
  <si>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</si>
  <si>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</si>
  <si>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</si>
  <si>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</si>
  <si>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</si>
  <si>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</si>
  <si>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</si>
  <si>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</si>
  <si>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</si>
  <si>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</si>
  <si>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</si>
  <si>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</si>
  <si>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</si>
  <si>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</si>
  <si>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</si>
  <si>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</si>
  <si>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</si>
  <si>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</si>
  <si>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</si>
  <si>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</si>
  <si>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</si>
  <si>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</si>
  <si>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</si>
  <si>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</si>
  <si>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</si>
  <si>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</si>
  <si>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</si>
  <si>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</si>
  <si>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</si>
  <si>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</si>
  <si>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</si>
  <si>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</si>
  <si>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</si>
  <si>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</si>
  <si>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</si>
  <si>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</si>
  <si>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</si>
  <si>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</si>
  <si>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</si>
  <si>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</si>
  <si>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</si>
  <si>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</si>
  <si>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</si>
  <si>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</si>
  <si>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</si>
  <si>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</si>
  <si>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</si>
  <si>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</si>
  <si>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</si>
  <si>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</si>
  <si>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</si>
  <si>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</si>
  <si>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</si>
  <si>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</si>
  <si>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</si>
  <si>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</si>
  <si>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</si>
  <si>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</si>
  <si>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</si>
  <si>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</si>
  <si>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</si>
  <si>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</si>
  <si>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</si>
  <si>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</si>
  <si>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</si>
  <si>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</si>
  <si>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</si>
  <si>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</si>
  <si>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</si>
  <si>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</si>
  <si>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</si>
  <si>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</si>
  <si>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</si>
  <si>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</si>
  <si>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</si>
  <si>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</si>
  <si>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</si>
  <si>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</si>
  <si>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</si>
  <si>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</si>
  <si>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</si>
  <si>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</si>
  <si>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</si>
  <si>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</si>
  <si>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</si>
  <si>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</si>
  <si>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</si>
  <si>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</si>
  <si>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</si>
  <si>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</si>
  <si>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</si>
  <si>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</si>
  <si>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</si>
  <si>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</si>
  <si>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</si>
  <si>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</si>
  <si>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</si>
  <si>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</si>
  <si>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</si>
  <si>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</si>
  <si>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</si>
  <si>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</si>
  <si>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</si>
  <si>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</si>
  <si>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</si>
  <si>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</si>
  <si>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</si>
  <si>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</si>
  <si>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</si>
  <si>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</si>
  <si>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</si>
  <si>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</si>
  <si>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</si>
  <si>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</si>
  <si>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</si>
  <si>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</si>
  <si>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</si>
  <si>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</si>
  <si>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</si>
  <si>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</si>
  <si>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</si>
  <si>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</si>
  <si>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</si>
  <si>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</si>
  <si>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</si>
  <si>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</si>
  <si>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</si>
  <si>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</si>
  <si>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</si>
  <si>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</si>
  <si>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</si>
  <si>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</si>
  <si>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</si>
  <si>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</si>
  <si>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</si>
  <si>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</si>
  <si>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</si>
  <si>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</si>
  <si>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</si>
  <si>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</si>
  <si>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</si>
  <si>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</si>
  <si>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</si>
  <si>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</si>
  <si>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</si>
  <si>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</si>
  <si>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</si>
  <si>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</si>
  <si>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</si>
  <si>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</si>
  <si>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</si>
  <si>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</si>
  <si>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</si>
  <si>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</si>
  <si>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</si>
  <si>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</si>
  <si>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</si>
  <si>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</si>
  <si>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</si>
  <si>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</si>
  <si>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</si>
  <si>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</si>
  <si>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</si>
  <si>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</si>
  <si>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</si>
  <si>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</si>
  <si>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</si>
  <si>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</si>
  <si>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</si>
  <si>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</si>
  <si>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</si>
  <si>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</si>
  <si>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</si>
  <si>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</si>
  <si>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</si>
  <si>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</si>
  <si>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</si>
  <si>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</si>
  <si>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</si>
  <si>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</si>
  <si>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</si>
  <si>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</si>
  <si>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</si>
  <si>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</si>
  <si>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</si>
  <si>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</si>
  <si>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</si>
  <si>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</si>
  <si>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</si>
  <si>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</si>
  <si>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</si>
  <si>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</si>
  <si>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</si>
  <si>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</si>
  <si>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</si>
  <si>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</si>
  <si>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</si>
  <si>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</si>
  <si>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</si>
  <si>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</si>
  <si>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</si>
  <si>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</si>
  <si>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</si>
  <si>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</si>
  <si>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</si>
  <si>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</si>
  <si>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</si>
  <si>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</si>
  <si>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</si>
  <si>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</si>
  <si>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</si>
  <si>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</si>
  <si>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</si>
  <si>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</si>
  <si>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</si>
  <si>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</si>
  <si>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</si>
  <si>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</si>
  <si>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</si>
  <si>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</si>
  <si>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</si>
  <si>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</si>
  <si>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</si>
  <si>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</si>
  <si>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</si>
  <si>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</si>
  <si>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</si>
  <si>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</si>
  <si>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</si>
  <si>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</si>
  <si>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</si>
  <si>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</si>
  <si>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</si>
  <si>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</si>
  <si>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</si>
  <si>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</si>
  <si>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</si>
  <si>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</si>
  <si>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</si>
  <si>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</si>
  <si>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</si>
  <si>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</si>
  <si>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</si>
  <si>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</si>
  <si>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</si>
  <si>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</si>
  <si>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</si>
  <si>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</si>
  <si>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</si>
  <si>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</si>
  <si>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</si>
  <si>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</si>
  <si>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</si>
  <si>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</si>
  <si>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</si>
  <si>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</si>
  <si>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</si>
  <si>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</si>
  <si>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</si>
  <si>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</si>
  <si>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</si>
  <si>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</si>
  <si>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</si>
  <si>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</si>
  <si>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</si>
  <si>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</si>
  <si>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</si>
  <si>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</si>
  <si>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</si>
  <si>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</si>
  <si>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</si>
  <si>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</si>
  <si>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</si>
  <si>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</si>
  <si>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</si>
  <si>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</si>
  <si>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</si>
  <si>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</si>
  <si>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</si>
  <si>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</si>
  <si>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</si>
  <si>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</si>
  <si>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</si>
  <si>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</si>
  <si>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</si>
  <si>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</si>
  <si>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</si>
  <si>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</si>
  <si>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</si>
  <si>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</si>
  <si>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</si>
  <si>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</si>
  <si>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</si>
  <si>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</si>
  <si>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</si>
  <si>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</si>
  <si>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</si>
  <si>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</si>
  <si>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</si>
  <si>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</si>
  <si>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</si>
  <si>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</si>
  <si>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</si>
  <si>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</si>
  <si>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</si>
  <si>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</si>
  <si>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</si>
  <si>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</si>
  <si>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</si>
  <si>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</si>
  <si>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</si>
  <si>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</si>
  <si>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</si>
  <si>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</si>
  <si>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</si>
  <si>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</si>
  <si>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</si>
  <si>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</si>
  <si>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</si>
  <si>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</si>
  <si>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</si>
  <si>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</si>
  <si>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</si>
  <si>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</si>
  <si>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</si>
  <si>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</si>
  <si>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</si>
  <si>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</si>
  <si>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</si>
  <si>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</si>
  <si>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</si>
  <si>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</si>
  <si>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</si>
  <si>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</si>
  <si>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</si>
  <si>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</si>
  <si>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</si>
  <si>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</si>
  <si>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</si>
  <si>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</si>
  <si>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</si>
  <si>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</si>
  <si>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</si>
  <si>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</si>
  <si>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</si>
  <si>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</si>
  <si>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</si>
  <si>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</si>
  <si>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</si>
  <si>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</si>
  <si>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</si>
  <si>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</si>
  <si>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</si>
  <si>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</si>
  <si>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</si>
  <si>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</si>
  <si>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</si>
  <si>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</si>
  <si>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</si>
  <si>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</si>
  <si>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</si>
  <si>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</si>
  <si>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</si>
  <si>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</si>
  <si>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</si>
  <si>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</si>
  <si>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</si>
  <si>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</si>
  <si>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</si>
  <si>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</si>
  <si>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</si>
  <si>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</si>
  <si>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</si>
  <si>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</si>
  <si>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</si>
  <si>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</si>
  <si>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</si>
  <si>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</si>
  <si>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</si>
  <si>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</si>
  <si>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</si>
  <si>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</si>
  <si>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</si>
  <si>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</si>
  <si>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</si>
  <si>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</si>
  <si>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</si>
  <si>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</si>
  <si>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</si>
  <si>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</si>
  <si>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</si>
  <si>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</si>
  <si>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</si>
  <si>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</si>
  <si>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</si>
  <si>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</si>
  <si>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</si>
  <si>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</si>
  <si>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</si>
  <si>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</si>
  <si>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</si>
  <si>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</si>
  <si>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</si>
  <si>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</si>
  <si>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</si>
  <si>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</si>
  <si>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</si>
  <si>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</si>
  <si>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</si>
  <si>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</si>
  <si>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</si>
  <si>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</si>
  <si>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</si>
  <si>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</si>
  <si>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</si>
  <si>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</si>
  <si>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</si>
  <si>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</si>
  <si>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</si>
  <si>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</si>
  <si>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</si>
  <si>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</si>
  <si>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</si>
  <si>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</si>
  <si>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</si>
  <si>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</si>
  <si>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</si>
  <si>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</si>
  <si>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</si>
  <si>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</si>
  <si>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</si>
  <si>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</si>
  <si>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</si>
  <si>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</si>
  <si>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</si>
  <si>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</si>
  <si>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</si>
  <si>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</si>
  <si>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</si>
  <si>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</si>
  <si>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</si>
  <si>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</si>
  <si>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</si>
  <si>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</si>
  <si>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</si>
  <si>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</si>
  <si>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</si>
  <si>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</si>
  <si>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</si>
  <si>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</si>
  <si>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</si>
  <si>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</si>
  <si>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</si>
  <si>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</si>
  <si>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</si>
  <si>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</si>
  <si>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</si>
  <si>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</si>
  <si>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</si>
  <si>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</si>
  <si>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</si>
  <si>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</si>
  <si>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</si>
  <si>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</si>
  <si>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</si>
  <si>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</si>
  <si>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</si>
  <si>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</si>
  <si>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</si>
  <si>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</si>
  <si>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</si>
  <si>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</si>
  <si>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</si>
  <si>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</si>
  <si>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</si>
  <si>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</si>
  <si>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</si>
  <si>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</si>
  <si>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</si>
  <si>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</si>
  <si>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</si>
  <si>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</si>
  <si>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</si>
  <si>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</si>
  <si>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</si>
  <si>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</si>
  <si>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</si>
  <si>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</si>
  <si>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</si>
  <si>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</si>
  <si>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</si>
  <si>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</si>
  <si>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</si>
  <si>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</si>
  <si>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</si>
  <si>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</si>
  <si>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</si>
  <si>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</si>
  <si>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</si>
  <si>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</si>
  <si>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</si>
  <si>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</si>
  <si>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</si>
  <si>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</si>
  <si>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</si>
  <si>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</si>
  <si>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</si>
  <si>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</si>
  <si>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</si>
  <si>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</si>
  <si>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</si>
  <si>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</si>
  <si>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</si>
  <si>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</si>
  <si>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</si>
  <si>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</si>
  <si>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</si>
  <si>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</si>
  <si>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</si>
  <si>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</si>
  <si>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</si>
  <si>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</si>
  <si>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</si>
  <si>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</si>
  <si>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</si>
  <si>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</si>
  <si>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</si>
  <si>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</si>
  <si>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</si>
  <si>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</si>
  <si>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</si>
  <si>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</si>
  <si>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</si>
  <si>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</si>
  <si>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</si>
  <si>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</si>
  <si>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</si>
  <si>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</si>
  <si>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</si>
  <si>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</si>
  <si>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</si>
  <si>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</si>
  <si>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</si>
  <si>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</si>
  <si>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</si>
  <si>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</si>
  <si>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</si>
  <si>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</si>
  <si>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</si>
  <si>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</si>
  <si>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</si>
  <si>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</si>
  <si>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</si>
  <si>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</si>
  <si>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</si>
  <si>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</si>
  <si>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</si>
  <si>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</si>
  <si>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</si>
  <si>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</si>
  <si>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</si>
  <si>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</si>
  <si>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</si>
  <si>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</si>
  <si>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</si>
  <si>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</si>
  <si>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</si>
  <si>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</si>
  <si>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</si>
  <si>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</si>
  <si>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</si>
  <si>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</si>
  <si>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</si>
  <si>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</si>
  <si>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</si>
  <si>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</si>
  <si>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</si>
  <si>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</si>
  <si>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</si>
  <si>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</si>
  <si>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</si>
  <si>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</si>
  <si>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</si>
  <si>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</si>
  <si>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</si>
  <si>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</si>
  <si>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</si>
  <si>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</si>
  <si>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</si>
  <si>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</si>
  <si>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</si>
  <si>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</si>
  <si>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</si>
  <si>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</si>
  <si>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</si>
  <si>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</si>
  <si>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</si>
  <si>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</si>
  <si>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</si>
  <si>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</si>
  <si>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</si>
  <si>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</si>
  <si>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</si>
  <si>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</si>
  <si>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</si>
  <si>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</si>
  <si>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</si>
  <si>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</si>
  <si>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</si>
  <si>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</si>
  <si>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</si>
  <si>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</si>
  <si>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</si>
  <si>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</si>
  <si>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</si>
  <si>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</si>
  <si>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</si>
  <si>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</si>
  <si>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</si>
  <si>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</si>
  <si>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</si>
  <si>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</si>
  <si>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</si>
  <si>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</si>
  <si>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</si>
  <si>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</si>
  <si>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</si>
  <si>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</si>
  <si>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</si>
  <si>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</si>
  <si>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</si>
  <si>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</si>
  <si>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</si>
  <si>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</si>
  <si>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</si>
  <si>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</si>
  <si>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</si>
  <si>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</si>
  <si>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</si>
  <si>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</si>
  <si>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</si>
  <si>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</si>
  <si>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</si>
  <si>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</si>
  <si>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</si>
  <si>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</si>
  <si>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</si>
  <si>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</si>
  <si>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</si>
  <si>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</si>
  <si>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</si>
  <si>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</si>
  <si>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</si>
  <si>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</si>
  <si>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</si>
  <si>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</si>
  <si>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</si>
  <si>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</si>
  <si>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</si>
  <si>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</si>
  <si>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</si>
  <si>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</si>
  <si>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</si>
  <si>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</si>
  <si>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</si>
  <si>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</si>
  <si>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</si>
  <si>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</si>
  <si>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</si>
  <si>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</si>
  <si>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</si>
  <si>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</si>
  <si>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</si>
  <si>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</si>
  <si>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</si>
  <si>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</si>
  <si>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</si>
  <si>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</si>
  <si>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</si>
  <si>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</si>
  <si>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</si>
  <si>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</si>
  <si>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</si>
  <si>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</si>
  <si>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</si>
  <si>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</si>
  <si>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</si>
  <si>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</si>
  <si>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</si>
  <si>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</si>
  <si>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</si>
  <si>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</si>
  <si>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</si>
  <si>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</si>
  <si>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</si>
  <si>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</si>
  <si>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</si>
  <si>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</si>
  <si>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</si>
  <si>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</si>
  <si>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</si>
  <si>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</si>
  <si>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</si>
  <si>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</si>
  <si>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</si>
  <si>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</si>
  <si>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</si>
  <si>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</si>
  <si>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</si>
  <si>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</si>
  <si>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</si>
  <si>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</si>
  <si>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</si>
  <si>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</si>
  <si>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</si>
  <si>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</si>
  <si>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</si>
  <si>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</si>
  <si>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</si>
  <si>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</si>
  <si>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</si>
  <si>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</si>
  <si>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</si>
  <si>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</si>
  <si>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</si>
  <si>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</si>
  <si>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</si>
  <si>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</si>
  <si>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</si>
  <si>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</si>
  <si>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</si>
  <si>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</si>
  <si>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</si>
  <si>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</si>
  <si>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</si>
  <si>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</si>
  <si>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</si>
  <si>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</si>
  <si>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</si>
  <si>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</si>
  <si>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</si>
  <si>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</si>
  <si>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</si>
  <si>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</si>
  <si>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</si>
  <si>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</si>
  <si>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</si>
  <si>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</si>
  <si>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</si>
  <si>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</si>
  <si>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</si>
  <si>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</si>
  <si>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</si>
  <si>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</si>
  <si>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</si>
  <si>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</si>
  <si>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</si>
  <si>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</si>
  <si>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</si>
  <si>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</si>
  <si>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</si>
  <si>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</si>
  <si>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</si>
  <si>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</si>
  <si>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</si>
  <si>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</si>
  <si>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</si>
  <si>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</si>
  <si>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</si>
  <si>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</si>
  <si>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</si>
  <si>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</si>
  <si>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</si>
  <si>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</si>
  <si>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</si>
  <si>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</si>
  <si>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</si>
  <si>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</si>
  <si>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</si>
  <si>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</si>
  <si>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</si>
  <si>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</si>
  <si>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</si>
  <si>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</si>
  <si>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</si>
  <si>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</si>
  <si>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</si>
  <si>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</si>
  <si>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</si>
  <si>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</si>
  <si>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</si>
  <si>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</si>
  <si>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</si>
  <si>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</si>
  <si>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</si>
  <si>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</si>
  <si>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</si>
  <si>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</si>
  <si>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</si>
  <si>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</si>
  <si>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</si>
  <si>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</si>
  <si>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</si>
  <si>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</si>
  <si>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</si>
  <si>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</si>
  <si>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</si>
  <si>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</si>
  <si>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</si>
  <si>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</si>
  <si>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</si>
  <si>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</si>
  <si>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</si>
  <si>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</si>
  <si>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</si>
  <si>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</si>
  <si>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</si>
  <si>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</si>
  <si>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</si>
  <si>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</si>
  <si>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</si>
  <si>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</si>
  <si>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</si>
  <si>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</si>
  <si>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</si>
  <si>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</si>
  <si>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</si>
  <si>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</si>
  <si>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</si>
  <si>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</si>
  <si>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</si>
  <si>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</si>
  <si>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</si>
  <si>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</si>
  <si>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</si>
  <si>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</si>
  <si>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</si>
  <si>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</si>
  <si>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</si>
  <si>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</si>
  <si>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</si>
  <si>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</si>
  <si>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</si>
  <si>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</si>
  <si>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</si>
  <si>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</si>
  <si>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</si>
  <si>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</si>
  <si>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</si>
  <si>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</si>
  <si>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</si>
  <si>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</si>
  <si>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</si>
  <si>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</si>
  <si>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</si>
  <si>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</si>
  <si>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</si>
  <si>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</si>
  <si>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</si>
  <si>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</si>
  <si>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</si>
  <si>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</si>
  <si>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</si>
  <si>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</si>
  <si>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</si>
  <si>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</si>
  <si>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</si>
  <si>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</si>
  <si>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</si>
  <si>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</si>
  <si>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</si>
  <si>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</si>
  <si>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</si>
  <si>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</si>
  <si>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</si>
  <si>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</si>
  <si>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</si>
  <si>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</si>
  <si>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</si>
  <si>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</si>
  <si>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</si>
  <si>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</si>
  <si>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</si>
  <si>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</si>
  <si>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</si>
  <si>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</si>
  <si>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</si>
  <si>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</si>
  <si>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</si>
  <si>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</si>
  <si>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</si>
  <si>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</si>
  <si>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</si>
  <si>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</si>
  <si>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</si>
  <si>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</si>
  <si>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</si>
  <si>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</si>
  <si>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</si>
  <si>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</si>
  <si>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</si>
  <si>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</si>
  <si>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</si>
  <si>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</si>
  <si>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</si>
  <si>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</si>
  <si>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</si>
  <si>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</si>
  <si>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</si>
  <si>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</si>
  <si>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</si>
  <si>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</si>
  <si>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</si>
  <si>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</si>
  <si>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</si>
  <si>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</si>
  <si>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</si>
  <si>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</si>
  <si>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</si>
  <si>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</si>
  <si>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</si>
  <si>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</si>
  <si>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</si>
  <si>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</si>
  <si>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</si>
  <si>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</si>
  <si>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</si>
  <si>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</si>
  <si>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</si>
  <si>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</si>
  <si>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</si>
  <si>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</si>
  <si>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</si>
  <si>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</si>
  <si>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</si>
  <si>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</si>
  <si>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</si>
  <si>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</si>
  <si>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</si>
  <si>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</si>
  <si>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</si>
  <si>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</si>
  <si>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</si>
  <si>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</si>
  <si>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</si>
  <si>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</si>
  <si>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</si>
  <si>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</si>
  <si>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</si>
  <si>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</si>
  <si>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</si>
  <si>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</si>
  <si>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</si>
  <si>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</si>
  <si>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</si>
  <si>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</si>
  <si>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</si>
  <si>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</si>
  <si>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</si>
  <si>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</si>
  <si>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</si>
  <si>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</si>
  <si>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</si>
  <si>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</si>
  <si>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</si>
  <si>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</si>
  <si>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</si>
  <si>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</si>
  <si>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</si>
  <si>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</si>
  <si>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</si>
  <si>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</si>
  <si>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</si>
  <si>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</si>
  <si>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</si>
  <si>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</si>
  <si>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</si>
  <si>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</si>
  <si>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</si>
  <si>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</si>
  <si>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</si>
  <si>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</si>
  <si>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</si>
  <si>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</si>
  <si>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</si>
  <si>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</si>
  <si>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</si>
  <si>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</si>
  <si>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</si>
  <si>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</si>
  <si>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</si>
  <si>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</si>
  <si>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</si>
  <si>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</si>
  <si>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</si>
  <si>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</si>
  <si>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</si>
  <si>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</si>
  <si>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</si>
  <si>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</si>
  <si>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</si>
  <si>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</si>
  <si>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</si>
  <si>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</si>
  <si>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</si>
  <si>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</si>
  <si>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</si>
  <si>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</si>
  <si>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</si>
  <si>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</si>
  <si>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</si>
  <si>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</si>
  <si>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</si>
  <si>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</si>
  <si>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</si>
  <si>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</si>
  <si>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</si>
  <si>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</si>
  <si>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</si>
  <si>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</si>
  <si>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</si>
  <si>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</si>
  <si>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</si>
  <si>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</si>
  <si>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</si>
  <si>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</si>
  <si>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</si>
  <si>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</si>
  <si>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</si>
  <si>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</si>
  <si>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</si>
  <si>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</si>
  <si>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</si>
  <si>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</si>
  <si>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</si>
  <si>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</si>
  <si>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</si>
  <si>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</si>
  <si>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</si>
  <si>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</si>
  <si>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</si>
  <si>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</si>
  <si>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</si>
  <si>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</si>
  <si>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</si>
  <si>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</si>
  <si>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</si>
  <si>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</si>
  <si>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</si>
  <si>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</si>
  <si>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</si>
  <si>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</si>
  <si>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</si>
  <si>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</si>
  <si>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</si>
  <si>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</si>
  <si>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</si>
  <si>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</si>
  <si>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</si>
  <si>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</si>
  <si>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</si>
  <si>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</si>
  <si>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</si>
  <si>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</si>
  <si>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</si>
  <si>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</si>
  <si>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</si>
  <si>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</si>
  <si>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</si>
  <si>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</si>
  <si>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</si>
  <si>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</si>
  <si>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</si>
  <si>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</si>
  <si>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</si>
  <si>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</si>
  <si>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</si>
  <si>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</si>
  <si>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</si>
  <si>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</si>
  <si>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</si>
  <si>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</si>
  <si>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</si>
  <si>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</si>
  <si>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</si>
  <si>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</si>
  <si>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</si>
  <si>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</si>
  <si>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</si>
  <si>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</si>
  <si>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</si>
  <si>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</si>
  <si>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</si>
  <si>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</si>
  <si>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</si>
  <si>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</si>
  <si>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</si>
  <si>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</si>
  <si>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</si>
  <si>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</si>
  <si>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</si>
  <si>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</si>
  <si>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</si>
  <si>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</si>
  <si>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</si>
  <si>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</si>
  <si>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</si>
  <si>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</si>
  <si>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</si>
  <si>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</si>
  <si>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</si>
  <si>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</si>
  <si>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</si>
  <si>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</si>
  <si>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</si>
  <si>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</si>
  <si>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</si>
  <si>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</si>
  <si>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</si>
  <si>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</si>
  <si>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</si>
  <si>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</si>
  <si>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</si>
  <si>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</si>
  <si>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</si>
  <si>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</si>
  <si>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</si>
  <si>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</si>
  <si>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</si>
  <si>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</si>
  <si>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</si>
  <si>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</si>
  <si>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</si>
  <si>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</si>
  <si>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</si>
  <si>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</si>
  <si>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</si>
  <si>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</si>
  <si>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</si>
  <si>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</si>
  <si>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</si>
  <si>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</si>
  <si>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</si>
  <si>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</si>
  <si>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</si>
  <si>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</si>
  <si>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</si>
  <si>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</si>
  <si>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</si>
  <si>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</si>
  <si>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</si>
  <si>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</si>
  <si>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</si>
  <si>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</si>
  <si>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</si>
  <si>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</si>
  <si>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</si>
  <si>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</si>
  <si>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</si>
  <si>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</si>
  <si>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</si>
  <si>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</si>
  <si>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</si>
  <si>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</si>
  <si>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</si>
  <si>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</si>
  <si>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</si>
  <si>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</si>
  <si>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</si>
  <si>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</si>
  <si>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</si>
  <si>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</si>
  <si>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</si>
  <si>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</si>
  <si>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</si>
  <si>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</si>
  <si>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</si>
  <si>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</si>
  <si>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</si>
  <si>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</si>
  <si>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</si>
  <si>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</si>
  <si>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</si>
  <si>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</si>
  <si>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</si>
  <si>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</si>
  <si>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</si>
  <si>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</si>
  <si>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</si>
  <si>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</si>
  <si>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</si>
  <si>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</si>
  <si>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</si>
  <si>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</si>
  <si>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</si>
  <si>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</si>
  <si>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</si>
  <si>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</si>
  <si>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</si>
  <si>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</si>
  <si>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</si>
  <si>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</si>
  <si>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</si>
  <si>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</si>
  <si>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</si>
  <si>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</si>
  <si>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</si>
  <si>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</si>
  <si>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</si>
  <si>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</si>
  <si>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</si>
  <si>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</si>
  <si>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</si>
  <si>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</si>
  <si>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</si>
  <si>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</si>
  <si>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</si>
  <si>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</si>
  <si>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</si>
  <si>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</si>
  <si>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</si>
  <si>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</si>
  <si>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</si>
  <si>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</si>
  <si>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</si>
  <si>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</si>
  <si>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</si>
  <si>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</si>
  <si>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</si>
  <si>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</si>
  <si>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</si>
  <si>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</si>
  <si>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</si>
  <si>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</si>
  <si>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</si>
  <si>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</si>
  <si>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</si>
  <si>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</si>
  <si>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</si>
  <si>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</si>
  <si>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</si>
  <si>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</si>
  <si>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</si>
  <si>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</si>
  <si>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</si>
  <si>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</si>
  <si>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</si>
  <si>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</si>
  <si>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</si>
  <si>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</si>
  <si>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</si>
  <si>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</si>
  <si>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</si>
  <si>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</si>
  <si>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</si>
  <si>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</si>
  <si>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</si>
  <si>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</si>
  <si>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</si>
  <si>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</si>
  <si>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</si>
  <si>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</si>
  <si>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</si>
  <si>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</si>
  <si>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</si>
  <si>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</si>
  <si>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</si>
  <si>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</si>
  <si>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</si>
  <si>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</si>
  <si>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</si>
  <si>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</si>
  <si>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</si>
  <si>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</si>
  <si>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</si>
  <si>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</si>
  <si>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</si>
  <si>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</si>
  <si>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</si>
  <si>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</si>
  <si>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</si>
  <si>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</si>
  <si>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</si>
  <si>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</si>
  <si>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</si>
  <si>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</si>
  <si>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</si>
  <si>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</si>
  <si>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</si>
  <si>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</si>
  <si>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</si>
  <si>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</si>
  <si>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</si>
  <si>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</si>
  <si>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</si>
  <si>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</si>
  <si>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</si>
  <si>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</si>
  <si>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</si>
  <si>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</si>
  <si>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</si>
  <si>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</si>
  <si>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</si>
  <si>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</si>
  <si>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</si>
  <si>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</si>
  <si>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</si>
  <si>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</si>
  <si>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</si>
  <si>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</si>
  <si>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</si>
  <si>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</si>
  <si>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</si>
  <si>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</si>
  <si>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</si>
  <si>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</si>
  <si>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</si>
  <si>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</si>
  <si>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</si>
  <si>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</si>
  <si>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</si>
  <si>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</si>
  <si>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</si>
  <si>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</si>
  <si>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</si>
  <si>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</si>
  <si>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</si>
  <si>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</si>
  <si>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</si>
  <si>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</si>
  <si>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</si>
  <si>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</si>
  <si>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</si>
  <si>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</si>
  <si>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</si>
  <si>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</si>
  <si>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</si>
  <si>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</si>
  <si>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</si>
  <si>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</si>
  <si>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</si>
  <si>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</si>
  <si>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</si>
  <si>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</si>
  <si>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</si>
  <si>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</si>
  <si>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</si>
  <si>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</si>
  <si>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</si>
  <si>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</si>
  <si>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</si>
  <si>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</si>
  <si>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</si>
  <si>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</si>
  <si>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</si>
  <si>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</si>
  <si>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</si>
  <si>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</si>
  <si>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</si>
  <si>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</si>
  <si>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</si>
  <si>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</si>
  <si>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</si>
  <si>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</si>
  <si>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</si>
  <si>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</si>
  <si>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</si>
  <si>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</si>
  <si>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</si>
  <si>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</si>
  <si>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</si>
  <si>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</si>
  <si>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</si>
  <si>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</si>
  <si>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</si>
  <si>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</si>
  <si>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</si>
  <si>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</si>
  <si>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</si>
  <si>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</si>
  <si>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</si>
  <si>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</si>
  <si>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</si>
  <si>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</si>
  <si>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</si>
  <si>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</si>
  <si>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</si>
  <si>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</si>
  <si>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</si>
  <si>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</si>
  <si>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</si>
  <si>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</si>
  <si>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</si>
  <si>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</si>
  <si>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</si>
  <si>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</si>
  <si>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</si>
  <si>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</si>
  <si>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</si>
  <si>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</si>
  <si>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</si>
  <si>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</si>
  <si>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</si>
  <si>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</si>
  <si>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</si>
  <si>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</si>
  <si>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</si>
  <si>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</si>
  <si>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</si>
  <si>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</si>
  <si>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</si>
  <si>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</si>
  <si>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</si>
  <si>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</si>
  <si>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</si>
  <si>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</si>
  <si>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</si>
  <si>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</si>
  <si>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</si>
  <si>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</si>
  <si>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</si>
  <si>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</si>
  <si>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</si>
  <si>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</si>
  <si>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</si>
  <si>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</si>
  <si>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</si>
  <si>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</si>
  <si>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</si>
  <si>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</si>
  <si>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</si>
  <si>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</si>
  <si>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</si>
  <si>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</si>
  <si>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</si>
  <si>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</si>
  <si>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</si>
  <si>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</si>
  <si>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</si>
  <si>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</si>
  <si>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</si>
  <si>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</si>
  <si>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</si>
  <si>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</si>
  <si>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</si>
  <si>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</si>
  <si>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</si>
  <si>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</si>
  <si>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</si>
  <si>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</si>
  <si>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</si>
  <si>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</si>
  <si>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</si>
  <si>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</si>
  <si>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</si>
  <si>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</si>
  <si>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</si>
  <si>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</si>
  <si>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</si>
  <si>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</si>
  <si>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</si>
  <si>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</si>
  <si>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</si>
  <si>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</si>
  <si>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</si>
  <si>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</si>
  <si>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</si>
  <si>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</si>
  <si>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</si>
  <si>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</si>
  <si>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</si>
  <si>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</si>
  <si>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</si>
  <si>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</si>
  <si>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</si>
  <si>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</si>
  <si>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</si>
  <si>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</si>
  <si>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</si>
  <si>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</si>
  <si>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</si>
  <si>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</si>
  <si>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</si>
  <si>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</si>
  <si>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</si>
  <si>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</si>
  <si>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</si>
  <si>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</si>
  <si>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</si>
  <si>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</si>
  <si>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</si>
  <si>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</si>
  <si>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</si>
  <si>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</si>
  <si>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</si>
  <si>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</si>
  <si>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</si>
  <si>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</si>
  <si>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</si>
  <si>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</si>
  <si>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</si>
  <si>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</si>
  <si>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</si>
  <si>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</si>
  <si>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</si>
  <si>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</si>
  <si>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</si>
  <si>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</si>
  <si>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</si>
  <si>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</si>
  <si>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</si>
  <si>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</si>
  <si>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</si>
  <si>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</si>
  <si>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</si>
  <si>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</si>
  <si>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</si>
  <si>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</si>
  <si>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</si>
  <si>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</si>
  <si>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</si>
  <si>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</si>
  <si>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</si>
  <si>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</si>
  <si>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</si>
  <si>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</si>
  <si>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</si>
  <si>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</si>
  <si>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</si>
  <si>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</si>
  <si>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</si>
  <si>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</si>
  <si>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</si>
  <si>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</si>
  <si>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</si>
  <si>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</si>
  <si>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</si>
  <si>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</si>
  <si>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</si>
  <si>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</si>
  <si>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</si>
  <si>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</si>
  <si>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</si>
  <si>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</si>
  <si>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</si>
  <si>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</si>
  <si>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</si>
  <si>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</si>
  <si>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</si>
  <si>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</si>
  <si>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</si>
  <si>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</si>
  <si>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</si>
  <si>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</si>
  <si>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</si>
  <si>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</si>
  <si>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</si>
  <si>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</si>
  <si>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</si>
  <si>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</si>
  <si>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</si>
  <si>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</si>
  <si>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</si>
  <si>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</si>
  <si>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</si>
  <si>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</si>
  <si>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</si>
  <si>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</si>
  <si>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</si>
  <si>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</si>
  <si>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</si>
  <si>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</si>
  <si>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</si>
  <si>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</si>
  <si>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</si>
  <si>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</si>
  <si>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</si>
  <si>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</si>
  <si>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</si>
  <si>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</si>
  <si>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</si>
  <si>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</si>
  <si>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</si>
  <si>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</si>
  <si>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</si>
  <si>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</si>
  <si>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</si>
  <si>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</si>
  <si>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</si>
  <si>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</si>
  <si>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</si>
  <si>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</si>
  <si>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</si>
  <si>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</si>
  <si>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</si>
  <si>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</si>
  <si>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</si>
  <si>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</si>
  <si>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</si>
  <si>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</si>
  <si>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</si>
  <si>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</si>
  <si>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</si>
  <si>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</si>
  <si>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</si>
  <si>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</si>
  <si>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</si>
  <si>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</si>
  <si>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</si>
  <si>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</si>
  <si>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</si>
  <si>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</si>
  <si>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</si>
  <si>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</si>
  <si>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</si>
  <si>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</si>
  <si>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</si>
  <si>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</si>
  <si>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</si>
  <si>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</si>
  <si>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</si>
  <si>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</si>
  <si>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</si>
  <si>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</si>
  <si>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</si>
  <si>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</si>
  <si>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</si>
  <si>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</si>
  <si>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</si>
  <si>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</si>
  <si>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</si>
  <si>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</si>
  <si>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</si>
  <si>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</si>
  <si>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</si>
  <si>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</si>
  <si>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</si>
  <si>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</si>
  <si>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</si>
  <si>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</si>
  <si>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</si>
  <si>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</si>
  <si>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</si>
  <si>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</si>
  <si>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</si>
  <si>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</si>
  <si>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</si>
  <si>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</si>
  <si>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</si>
  <si>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</si>
  <si>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</si>
  <si>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</si>
  <si>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</si>
  <si>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</si>
  <si>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</si>
  <si>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</si>
  <si>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</si>
  <si>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</si>
  <si>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</si>
  <si>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</si>
  <si>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</si>
  <si>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</si>
  <si>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</si>
  <si>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</si>
  <si>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</si>
  <si>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</si>
  <si>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</si>
  <si>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</si>
  <si>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</si>
  <si>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</si>
  <si>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</si>
  <si>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</si>
  <si>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</si>
  <si>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</si>
  <si>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</si>
  <si>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</si>
  <si>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</si>
  <si>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</si>
  <si>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</si>
  <si>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</si>
  <si>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</si>
  <si>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</si>
  <si>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</si>
  <si>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</si>
  <si>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</si>
  <si>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</si>
  <si>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</si>
  <si>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</si>
  <si>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</si>
  <si>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</si>
  <si>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</si>
  <si>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</si>
  <si>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</si>
  <si>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</si>
  <si>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</si>
  <si>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</si>
  <si>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</si>
  <si>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</si>
  <si>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</si>
  <si>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</si>
  <si>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</si>
  <si>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</si>
  <si>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</si>
  <si>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</si>
  <si>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</si>
  <si>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</si>
  <si>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</si>
  <si>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</si>
  <si>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</si>
  <si>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</si>
  <si>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</si>
  <si>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</si>
  <si>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</si>
  <si>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</si>
  <si>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</si>
  <si>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</si>
  <si>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</si>
  <si>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</si>
  <si>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</si>
  <si>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</si>
  <si>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</si>
  <si>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</si>
  <si>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</si>
  <si>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</si>
  <si>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</si>
  <si>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</si>
  <si>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</si>
  <si>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</si>
  <si>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</si>
  <si>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</si>
  <si>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</si>
  <si>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</si>
  <si>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</si>
  <si>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</si>
  <si>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</si>
  <si>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</si>
  <si>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</si>
  <si>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</si>
  <si>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</si>
  <si>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</si>
  <si>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</si>
  <si>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</si>
  <si>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</si>
  <si>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</si>
  <si>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</si>
  <si>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</si>
  <si>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</si>
  <si>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</si>
  <si>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</si>
  <si>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</si>
  <si>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</si>
  <si>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</si>
  <si>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</si>
  <si>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</si>
  <si>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</si>
  <si>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</si>
  <si>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</si>
  <si>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</si>
  <si>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</si>
  <si>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</si>
  <si>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</si>
  <si>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</si>
  <si>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</si>
  <si>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</si>
  <si>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</si>
  <si>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</si>
  <si>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</si>
  <si>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</si>
  <si>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</si>
  <si>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</si>
  <si>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</si>
  <si>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</si>
  <si>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</si>
  <si>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</si>
  <si>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</si>
  <si>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</si>
  <si>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</si>
  <si>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</si>
  <si>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</si>
  <si>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</si>
  <si>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</si>
  <si>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</si>
  <si>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</si>
  <si>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</si>
  <si>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</si>
  <si>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</si>
  <si>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</si>
  <si>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</si>
  <si>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</si>
  <si>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</si>
  <si>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</si>
  <si>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</si>
  <si>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</si>
  <si>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</si>
  <si>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</si>
  <si>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</si>
  <si>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</si>
  <si>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</si>
  <si>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</si>
  <si>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</si>
  <si>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</si>
  <si>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</si>
  <si>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</si>
  <si>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</si>
  <si>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</si>
  <si>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</si>
  <si>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</si>
  <si>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</si>
  <si>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</si>
  <si>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</si>
  <si>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</si>
  <si>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</si>
  <si>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</si>
  <si>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</si>
  <si>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</si>
  <si>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</si>
  <si>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</si>
  <si>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</si>
  <si>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</si>
  <si>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</si>
  <si>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</si>
  <si>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</si>
  <si>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</si>
  <si>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</si>
  <si>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</si>
  <si>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</si>
  <si>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</si>
  <si>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</si>
  <si>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</si>
  <si>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</si>
  <si>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</si>
  <si>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</si>
  <si>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</si>
  <si>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</si>
  <si>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</si>
  <si>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</si>
  <si>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</si>
  <si>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</si>
  <si>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</si>
  <si>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</si>
  <si>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</si>
  <si>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</si>
  <si>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</si>
  <si>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</si>
  <si>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</si>
  <si>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</si>
  <si>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</si>
  <si>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</si>
  <si>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</si>
  <si>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</si>
  <si>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</si>
  <si>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</si>
  <si>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</si>
  <si>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</si>
  <si>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</si>
  <si>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</si>
  <si>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</si>
  <si>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</si>
  <si>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</si>
  <si>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</si>
  <si>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</si>
  <si>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</si>
  <si>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</si>
  <si>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</si>
  <si>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</si>
  <si>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</si>
  <si>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</si>
  <si>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</si>
  <si>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</si>
  <si>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</si>
  <si>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</si>
  <si>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</si>
  <si>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</si>
  <si>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</si>
  <si>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</si>
  <si>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</si>
  <si>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</si>
  <si>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</si>
  <si>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</si>
  <si>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</si>
  <si>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</si>
  <si>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</si>
  <si>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</si>
  <si>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</si>
  <si>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</si>
  <si>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</si>
  <si>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</si>
  <si>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</si>
  <si>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</si>
  <si>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</si>
  <si>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</si>
  <si>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</si>
  <si>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</si>
  <si>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</si>
  <si>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</si>
  <si>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</si>
  <si>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</si>
  <si>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</si>
  <si>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</si>
  <si>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</si>
  <si>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</si>
  <si>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</si>
  <si>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</si>
  <si>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</si>
  <si>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</si>
  <si>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</si>
  <si>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</si>
  <si>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</si>
  <si>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</si>
  <si>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</si>
  <si>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</si>
  <si>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</si>
  <si>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</si>
  <si>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</si>
  <si>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</si>
  <si>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</si>
  <si>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</si>
  <si>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</si>
  <si>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</si>
  <si>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</si>
  <si>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</si>
  <si>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</si>
  <si>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</si>
  <si>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</si>
  <si>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</si>
  <si>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</si>
  <si>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</si>
  <si>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</si>
  <si>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</si>
  <si>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</si>
  <si>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</si>
  <si>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</si>
  <si>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</si>
  <si>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</si>
  <si>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</si>
  <si>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</si>
  <si>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</si>
  <si>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</si>
  <si>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</si>
  <si>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</si>
  <si>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</si>
  <si>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</si>
  <si>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</si>
  <si>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</si>
  <si>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</si>
  <si>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</si>
  <si>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</si>
  <si>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</si>
  <si>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</si>
  <si>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</si>
  <si>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</si>
  <si>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</si>
  <si>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</si>
  <si>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</si>
  <si>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</si>
  <si>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</si>
  <si>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</si>
  <si>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</si>
  <si>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</si>
  <si>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</si>
  <si>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</si>
  <si>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</si>
  <si>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</si>
  <si>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</si>
  <si>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</si>
  <si>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</si>
  <si>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</si>
  <si>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</si>
  <si>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</si>
  <si>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</si>
  <si>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</si>
  <si>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</si>
  <si>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</si>
  <si>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</si>
  <si>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</si>
  <si>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</si>
  <si>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</si>
  <si>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</si>
  <si>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</si>
  <si>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</si>
  <si>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</si>
  <si>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</si>
  <si>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</si>
  <si>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</si>
  <si>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</si>
  <si>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</si>
  <si>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</si>
  <si>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</si>
  <si>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</si>
  <si>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</si>
  <si>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</si>
  <si>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</si>
  <si>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</si>
  <si>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</si>
  <si>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</si>
  <si>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</si>
  <si>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</si>
  <si>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</si>
  <si>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</si>
  <si>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</si>
  <si>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</si>
  <si>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</si>
  <si>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</si>
  <si>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</si>
  <si>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</si>
  <si>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</si>
  <si>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</si>
  <si>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</si>
  <si>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</si>
  <si>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</si>
  <si>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</si>
  <si>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</si>
  <si>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</si>
  <si>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</si>
  <si>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</si>
  <si>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</si>
  <si>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</si>
  <si>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</si>
  <si>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</si>
  <si>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</si>
  <si>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</si>
  <si>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</si>
  <si>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</si>
  <si>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</si>
  <si>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</si>
  <si>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</si>
  <si>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</si>
  <si>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</si>
  <si>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</si>
  <si>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</si>
  <si>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</si>
  <si>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</si>
  <si>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</si>
  <si>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</si>
  <si>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</si>
  <si>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</si>
  <si>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</si>
  <si>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</si>
  <si>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</si>
  <si>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</si>
  <si>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</si>
  <si>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</si>
  <si>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</si>
  <si>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</si>
  <si>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</si>
  <si>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</si>
  <si>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</si>
  <si>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</si>
  <si>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</si>
  <si>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</si>
  <si>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</si>
  <si>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</si>
  <si>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</si>
  <si>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</si>
  <si>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</si>
  <si>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</si>
  <si>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</si>
  <si>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</si>
  <si>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</si>
  <si>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</si>
  <si>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</si>
  <si>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</si>
  <si>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</si>
  <si>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</si>
  <si>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</si>
  <si>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</si>
  <si>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</si>
  <si>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</si>
  <si>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</si>
  <si>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</si>
  <si>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</si>
  <si>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</si>
  <si>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</si>
  <si>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</si>
  <si>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</si>
  <si>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</si>
  <si>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</si>
  <si>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</si>
  <si>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</si>
  <si>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</si>
  <si>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</si>
  <si>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</si>
  <si>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</si>
  <si>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</si>
  <si>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</si>
  <si>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</si>
  <si>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</si>
  <si>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</si>
  <si>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</si>
  <si>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</si>
  <si>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</si>
  <si>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</si>
  <si>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</si>
  <si>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</si>
  <si>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</si>
  <si>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</si>
  <si>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</si>
  <si>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</si>
  <si>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</si>
  <si>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</si>
  <si>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</si>
  <si>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</si>
  <si>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</si>
  <si>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</si>
  <si>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</si>
  <si>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</si>
  <si>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</si>
  <si>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</si>
  <si>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</si>
  <si>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</si>
  <si>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</si>
  <si>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</si>
  <si>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</si>
  <si>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</si>
  <si>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</si>
  <si>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</si>
  <si>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</si>
  <si>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</si>
  <si>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</si>
  <si>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</si>
  <si>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</si>
  <si>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</si>
  <si>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</si>
  <si>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</si>
  <si>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</si>
  <si>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</si>
  <si>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</si>
  <si>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</si>
  <si>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</si>
  <si>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</si>
  <si>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</si>
  <si>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</si>
  <si>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</si>
  <si>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</si>
  <si>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</si>
  <si>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</si>
  <si>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</si>
  <si>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</si>
  <si>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</si>
  <si>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</si>
  <si>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</si>
  <si>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</si>
  <si>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</si>
  <si>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</si>
  <si>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</si>
  <si>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</si>
  <si>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</si>
  <si>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</si>
  <si>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</si>
  <si>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</si>
  <si>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</si>
  <si>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</si>
  <si>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</si>
  <si>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</si>
  <si>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</si>
  <si>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</si>
  <si>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</si>
  <si>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</si>
  <si>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</si>
  <si>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</si>
  <si>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</si>
  <si>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</si>
  <si>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</si>
  <si>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</si>
  <si>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</si>
  <si>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</si>
  <si>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</si>
  <si>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</si>
  <si>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</si>
  <si>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</si>
  <si>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</si>
  <si>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</si>
  <si>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</si>
  <si>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</si>
  <si>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</si>
  <si>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</si>
  <si>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</si>
  <si>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</si>
  <si>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</si>
  <si>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</si>
  <si>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</si>
  <si>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</si>
  <si>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</si>
  <si>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</si>
  <si>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</si>
  <si>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</si>
  <si>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</si>
  <si>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</si>
  <si>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</si>
  <si>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</si>
  <si>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</si>
  <si>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</si>
  <si>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</si>
  <si>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</si>
  <si>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</si>
  <si>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</si>
  <si>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</si>
  <si>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</si>
  <si>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</si>
  <si>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</si>
  <si>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</si>
  <si>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</si>
  <si>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</si>
  <si>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</si>
  <si>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</si>
  <si>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</si>
  <si>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</si>
  <si>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</si>
  <si>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</si>
  <si>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</si>
  <si>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</si>
  <si>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</si>
  <si>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</si>
  <si>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</si>
  <si>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</si>
  <si>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</si>
  <si>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</si>
  <si>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</si>
  <si>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</si>
  <si>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</si>
  <si>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</si>
  <si>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</si>
  <si>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</si>
  <si>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</si>
  <si>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</si>
  <si>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</si>
  <si>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</si>
  <si>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</si>
  <si>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</si>
  <si>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</si>
  <si>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</si>
  <si>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</si>
  <si>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</si>
  <si>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</si>
  <si>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</si>
  <si>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</si>
  <si>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</si>
  <si>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</si>
  <si>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</si>
  <si>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</si>
  <si>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</si>
  <si>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</si>
  <si>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</si>
  <si>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</si>
  <si>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</si>
  <si>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</si>
  <si>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</si>
  <si>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</si>
  <si>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</si>
  <si>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</si>
  <si>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</si>
  <si>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</si>
  <si>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</si>
  <si>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</si>
  <si>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</si>
  <si>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</si>
  <si>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</si>
  <si>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</si>
  <si>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</si>
  <si>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</si>
  <si>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</si>
  <si>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</si>
  <si>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</si>
  <si>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</si>
  <si>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</si>
  <si>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</si>
  <si>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</si>
  <si>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</si>
  <si>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</si>
  <si>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</si>
  <si>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</si>
  <si>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</si>
  <si>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</si>
  <si>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</si>
  <si>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</si>
  <si>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</si>
  <si>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</si>
  <si>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</si>
  <si>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</si>
  <si>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</si>
  <si>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</si>
  <si>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</si>
  <si>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</si>
  <si>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</si>
  <si>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</si>
  <si>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</si>
  <si>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</si>
  <si>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</si>
  <si>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</si>
  <si>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</si>
  <si>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</si>
  <si>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</si>
  <si>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</si>
  <si>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</si>
  <si>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</si>
  <si>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</si>
  <si>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</si>
  <si>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</si>
  <si>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</si>
  <si>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</si>
  <si>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</si>
  <si>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</si>
  <si>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</si>
  <si>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</si>
  <si>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</si>
  <si>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</si>
  <si>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</si>
  <si>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</si>
  <si>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</si>
  <si>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</si>
  <si>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</si>
  <si>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</si>
  <si>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</si>
  <si>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</si>
  <si>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</si>
  <si>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</si>
  <si>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</si>
  <si>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</si>
  <si>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</si>
  <si>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</si>
  <si>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</si>
  <si>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</si>
  <si>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</si>
  <si>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</si>
  <si>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</si>
  <si>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</si>
  <si>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</si>
  <si>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</si>
  <si>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</si>
  <si>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</si>
  <si>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</si>
  <si>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</si>
  <si>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</si>
  <si>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</si>
  <si>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</si>
  <si>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</si>
  <si>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</si>
  <si>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</si>
  <si>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</si>
  <si>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</si>
  <si>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</si>
  <si>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</si>
  <si>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</si>
  <si>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</si>
  <si>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</si>
  <si>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</si>
  <si>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</si>
  <si>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</si>
  <si>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</si>
  <si>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</si>
  <si>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</si>
  <si>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</si>
  <si>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</si>
  <si>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</si>
  <si>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</si>
  <si>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</si>
  <si>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</si>
  <si>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</si>
  <si>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</si>
  <si>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</si>
  <si>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</si>
  <si>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</si>
  <si>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</si>
  <si>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</si>
  <si>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</si>
  <si>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</si>
  <si>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</si>
  <si>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</si>
  <si>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</si>
  <si>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</si>
  <si>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</si>
  <si>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</si>
  <si>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</si>
  <si>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</si>
  <si>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</si>
  <si>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</si>
  <si>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</si>
  <si>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</si>
  <si>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</si>
  <si>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</si>
  <si>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</si>
  <si>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</si>
  <si>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</si>
  <si>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</si>
  <si>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</si>
  <si>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</si>
  <si>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</si>
  <si>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</si>
  <si>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</si>
  <si>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</si>
  <si>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</si>
  <si>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</si>
  <si>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</si>
  <si>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</si>
  <si>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</si>
  <si>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</si>
  <si>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</si>
  <si>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</si>
  <si>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</si>
  <si>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</si>
  <si>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</si>
  <si>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</si>
  <si>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</si>
  <si>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</si>
  <si>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</si>
  <si>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</si>
  <si>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</si>
  <si>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</si>
  <si>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</si>
  <si>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</si>
  <si>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</si>
  <si>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</si>
  <si>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</si>
  <si>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</si>
  <si>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</si>
  <si>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</si>
  <si>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</si>
  <si>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</si>
  <si>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</si>
  <si>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</si>
  <si>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</si>
  <si>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</si>
  <si>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</si>
  <si>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</si>
  <si>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</si>
  <si>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</si>
  <si>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</si>
  <si>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</si>
  <si>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</si>
  <si>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</si>
  <si>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</si>
  <si>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</si>
  <si>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</si>
  <si>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</si>
  <si>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</si>
  <si>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</si>
  <si>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</si>
  <si>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</si>
  <si>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</si>
  <si>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</si>
  <si>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</si>
  <si>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</si>
  <si>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</si>
  <si>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</si>
  <si>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</si>
  <si>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</si>
  <si>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</si>
  <si>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</si>
  <si>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</si>
  <si>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</si>
  <si>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</si>
  <si>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</si>
  <si>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</si>
  <si>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</si>
  <si>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</si>
  <si>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</si>
  <si>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</si>
  <si>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</si>
  <si>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</si>
  <si>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</si>
  <si>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</si>
  <si>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</si>
  <si>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</si>
  <si>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</si>
  <si>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</si>
  <si>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</si>
  <si>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</si>
  <si>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</si>
  <si>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</si>
  <si>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</si>
  <si>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</si>
  <si>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</si>
  <si>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</si>
  <si>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</si>
  <si>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</si>
  <si>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</si>
  <si>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</si>
  <si>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</si>
  <si>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</si>
  <si>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</si>
  <si>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</si>
  <si>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</si>
  <si>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</si>
  <si>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</si>
  <si>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</si>
  <si>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</si>
  <si>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</si>
  <si>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</si>
  <si>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</si>
  <si>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</si>
  <si>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</si>
  <si>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</si>
  <si>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</si>
  <si>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</si>
  <si>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</si>
  <si>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</si>
  <si>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</si>
  <si>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</si>
  <si>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</si>
  <si>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</si>
  <si>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</si>
  <si>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</si>
  <si>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</si>
  <si>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</si>
  <si>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</si>
  <si>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</si>
  <si>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</si>
  <si>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</si>
  <si>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</si>
  <si>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</si>
  <si>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</si>
  <si>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</si>
  <si>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</si>
  <si>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</si>
  <si>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</si>
  <si>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</si>
  <si>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</si>
  <si>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</si>
  <si>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</si>
  <si>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</si>
  <si>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</si>
  <si>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</si>
  <si>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</si>
  <si>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</si>
  <si>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</si>
  <si>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</si>
  <si>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</si>
  <si>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</si>
  <si>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</si>
  <si>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</si>
  <si>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</si>
  <si>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</si>
  <si>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</si>
  <si>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</si>
  <si>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</si>
  <si>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</si>
  <si>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</si>
  <si>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</si>
  <si>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</si>
  <si>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</si>
  <si>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</si>
  <si>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</si>
  <si>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</si>
  <si>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</si>
  <si>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</si>
  <si>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</si>
  <si>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</si>
  <si>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</si>
  <si>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</si>
  <si>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</si>
  <si>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</si>
  <si>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</si>
  <si>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</si>
  <si>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</si>
  <si>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</si>
  <si>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</si>
  <si>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</si>
  <si>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</si>
  <si>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</si>
  <si>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</si>
  <si>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</si>
  <si>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</si>
  <si>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</si>
  <si>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</si>
  <si>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</si>
  <si>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</si>
  <si>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</si>
  <si>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</si>
  <si>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</si>
  <si>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</si>
  <si>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</si>
  <si>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</si>
  <si>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</si>
  <si>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</si>
  <si>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</si>
  <si>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</si>
  <si>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</si>
  <si>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</si>
  <si>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</si>
  <si>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</si>
  <si>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</si>
  <si>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</si>
  <si>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</si>
  <si>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</si>
  <si>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</si>
  <si>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</si>
  <si>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</si>
  <si>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</si>
  <si>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</si>
  <si>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</si>
  <si>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</si>
  <si>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</si>
  <si>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</si>
  <si>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</si>
  <si>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</si>
  <si>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</si>
  <si>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</si>
  <si>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</si>
  <si>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</si>
  <si>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</si>
  <si>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</si>
  <si>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</si>
  <si>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</si>
  <si>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</si>
  <si>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</si>
  <si>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</si>
  <si>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</si>
  <si>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</si>
  <si>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</si>
  <si>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</si>
  <si>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</si>
  <si>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</si>
  <si>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</si>
  <si>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</si>
  <si>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</si>
  <si>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</si>
  <si>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</si>
  <si>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</si>
  <si>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</si>
  <si>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</si>
  <si>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</si>
  <si>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</si>
  <si>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</si>
  <si>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</si>
  <si>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</si>
  <si>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</si>
  <si>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</si>
  <si>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</si>
  <si>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</si>
  <si>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</si>
  <si>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</si>
  <si>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</si>
  <si>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</si>
  <si>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</si>
  <si>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</si>
  <si>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</si>
  <si>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</si>
  <si>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</si>
  <si>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</si>
  <si>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</si>
  <si>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</si>
  <si>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</si>
  <si>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</si>
  <si>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</si>
  <si>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</si>
  <si>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</si>
  <si>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</si>
  <si>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</si>
  <si>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</si>
  <si>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</si>
  <si>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</si>
  <si>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</si>
  <si>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</si>
  <si>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</si>
  <si>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</si>
  <si>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</si>
  <si>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</si>
  <si>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</si>
  <si>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</si>
  <si>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</si>
  <si>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</si>
  <si>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</si>
  <si>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</si>
  <si>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</si>
  <si>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</si>
  <si>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</si>
  <si>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</si>
  <si>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</si>
  <si>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</si>
  <si>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</si>
  <si>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</si>
  <si>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</si>
  <si>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</si>
  <si>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</si>
  <si>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</si>
  <si>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</si>
  <si>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</si>
  <si>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</si>
  <si>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</si>
  <si>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</si>
  <si>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</si>
  <si>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</si>
  <si>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</si>
  <si>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</si>
  <si>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</si>
  <si>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</si>
  <si>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</si>
  <si>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</si>
  <si>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</si>
  <si>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</si>
  <si>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</si>
  <si>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</si>
  <si>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</si>
  <si>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</si>
  <si>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</si>
  <si>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</si>
  <si>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</si>
  <si>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</si>
  <si>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</si>
  <si>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</si>
  <si>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</si>
  <si>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</si>
  <si>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</si>
  <si>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</si>
  <si>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</si>
  <si>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</si>
  <si>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</si>
  <si>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</si>
  <si>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</si>
  <si>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</si>
  <si>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</si>
  <si>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</si>
  <si>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</si>
  <si>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</si>
  <si>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</si>
  <si>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</si>
  <si>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</si>
  <si>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</si>
  <si>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</si>
  <si>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</si>
  <si>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</si>
  <si>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</si>
  <si>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</si>
  <si>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</si>
  <si>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</si>
  <si>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</si>
  <si>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</si>
  <si>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</si>
  <si>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</si>
  <si>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</si>
  <si>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</si>
  <si>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</si>
  <si>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</si>
  <si>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</si>
  <si>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</si>
  <si>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</si>
  <si>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</si>
  <si>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</si>
  <si>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</si>
  <si>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</si>
  <si>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</si>
  <si>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</si>
  <si>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</si>
  <si>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</si>
  <si>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</si>
  <si>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</si>
  <si>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</si>
  <si>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</si>
  <si>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</si>
  <si>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</si>
  <si>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</si>
  <si>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</si>
  <si>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</si>
  <si>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</si>
  <si>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</si>
  <si>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</si>
  <si>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</si>
  <si>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</si>
  <si>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</si>
  <si>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</si>
  <si>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</si>
  <si>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</si>
  <si>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</si>
  <si>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</si>
  <si>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</si>
  <si>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</si>
  <si>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</si>
  <si>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</si>
  <si>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</si>
  <si>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</si>
  <si>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</si>
  <si>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</si>
  <si>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</si>
  <si>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</si>
  <si>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</si>
  <si>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</si>
  <si>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</si>
  <si>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</si>
  <si>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</si>
  <si>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</si>
  <si>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</si>
  <si>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</si>
  <si>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</si>
  <si>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</si>
  <si>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</si>
  <si>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</si>
  <si>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</si>
  <si>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</si>
  <si>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</si>
  <si>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</si>
  <si>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</si>
  <si>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</si>
  <si>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</si>
  <si>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</si>
  <si>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</si>
  <si>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</si>
  <si>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</si>
  <si>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</si>
  <si>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</si>
  <si>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</si>
  <si>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</si>
  <si>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</si>
  <si>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</si>
  <si>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</si>
  <si>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</si>
  <si>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</si>
  <si>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</si>
  <si>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</si>
  <si>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</si>
  <si>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</si>
  <si>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</si>
  <si>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</si>
  <si>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</si>
  <si>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</si>
  <si>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</si>
  <si>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</si>
  <si>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</si>
  <si>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</si>
  <si>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</si>
  <si>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</si>
  <si>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</si>
  <si>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</si>
  <si>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</si>
  <si>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</si>
  <si>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</si>
  <si>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</si>
  <si>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</si>
  <si>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</si>
  <si>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</si>
  <si>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</si>
  <si>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</si>
  <si>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</si>
  <si>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</si>
  <si>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</si>
  <si>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</si>
  <si>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</si>
  <si>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</si>
  <si>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</si>
  <si>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</si>
  <si>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</si>
  <si>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</si>
  <si>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</si>
  <si>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</si>
  <si>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</si>
  <si>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</si>
  <si>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</si>
  <si>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</si>
  <si>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</si>
  <si>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</si>
  <si>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</si>
  <si>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</si>
  <si>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</si>
  <si>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</si>
  <si>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</si>
  <si>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</si>
  <si>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</si>
  <si>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</si>
  <si>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</si>
  <si>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</si>
  <si>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</si>
  <si>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</si>
  <si>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</si>
  <si>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</si>
  <si>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</si>
  <si>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</si>
  <si>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</si>
  <si>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</si>
  <si>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</si>
  <si>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</si>
  <si>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</si>
  <si>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</si>
  <si>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</si>
  <si>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</si>
  <si>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</si>
  <si>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</si>
  <si>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</si>
  <si>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</si>
  <si>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</si>
  <si>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</si>
  <si>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</si>
  <si>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</si>
  <si>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</si>
  <si>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</si>
  <si>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</si>
  <si>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</si>
  <si>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</si>
  <si>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</si>
  <si>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</si>
  <si>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</si>
  <si>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</si>
  <si>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</si>
  <si>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</si>
  <si>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</si>
  <si>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</si>
  <si>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</si>
  <si>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</si>
  <si>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</si>
  <si>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</si>
  <si>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</si>
  <si>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</si>
  <si>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</si>
  <si>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</si>
  <si>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</si>
  <si>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</si>
  <si>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</si>
  <si>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</si>
  <si>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</si>
  <si>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</si>
  <si>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</si>
  <si>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</si>
  <si>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</si>
  <si>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</si>
  <si>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</si>
  <si>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</si>
  <si>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</si>
  <si>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</si>
  <si>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</si>
  <si>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</si>
  <si>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</si>
  <si>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</si>
  <si>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</si>
  <si>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</si>
  <si>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</si>
  <si>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</si>
  <si>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</si>
  <si>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</si>
  <si>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</si>
  <si>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</si>
  <si>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</si>
  <si>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</si>
  <si>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</si>
  <si>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</si>
  <si>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</si>
  <si>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</si>
  <si>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</si>
  <si>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</si>
  <si>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</si>
  <si>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</si>
  <si>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</si>
  <si>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</si>
  <si>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</si>
  <si>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</si>
  <si>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</si>
  <si>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</si>
  <si>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</si>
  <si>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</si>
  <si>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</si>
  <si>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</si>
  <si>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</si>
  <si>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</si>
  <si>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</si>
  <si>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</si>
  <si>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</si>
  <si>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</si>
  <si>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</si>
  <si>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</si>
  <si>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</si>
  <si>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</si>
  <si>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</si>
  <si>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</si>
  <si>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</si>
  <si>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</si>
  <si>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</si>
  <si>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</si>
  <si>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</si>
  <si>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</si>
  <si>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</si>
  <si>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</si>
  <si>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</si>
  <si>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</si>
  <si>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</si>
  <si>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</si>
  <si>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</si>
  <si>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</si>
  <si>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</si>
  <si>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</si>
  <si>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</si>
  <si>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</si>
  <si>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</si>
  <si>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</si>
  <si>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</si>
  <si>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</si>
  <si>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</si>
  <si>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</si>
  <si>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</si>
  <si>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</si>
  <si>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</si>
  <si>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</si>
  <si>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</si>
  <si>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</si>
  <si>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</si>
  <si>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</si>
  <si>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</si>
  <si>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</si>
  <si>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</si>
  <si>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</si>
  <si>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</si>
  <si>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</si>
  <si>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</si>
  <si>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</si>
  <si>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</si>
  <si>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</si>
  <si>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</si>
  <si>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</si>
  <si>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</si>
  <si>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</si>
  <si>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</si>
  <si>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</si>
  <si>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</si>
  <si>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</si>
  <si>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</si>
  <si>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</si>
  <si>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</si>
  <si>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</si>
  <si>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</si>
  <si>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</si>
  <si>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</si>
  <si>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</si>
  <si>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</si>
  <si>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</si>
  <si>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</si>
  <si>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</si>
  <si>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</si>
  <si>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</si>
  <si>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</si>
  <si>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</si>
  <si>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</si>
  <si>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</si>
  <si>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</si>
  <si>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</si>
  <si>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</si>
  <si>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</si>
  <si>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</si>
  <si>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</si>
  <si>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</si>
  <si>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</si>
  <si>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</si>
  <si>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</si>
  <si>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</si>
  <si>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</si>
  <si>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</si>
  <si>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</si>
  <si>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</si>
  <si>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</si>
  <si>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</si>
  <si>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</si>
  <si>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</si>
  <si>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</si>
  <si>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</si>
  <si>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</si>
  <si>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</si>
  <si>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</si>
  <si>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</si>
  <si>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</si>
  <si>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</si>
  <si>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</si>
  <si>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</si>
  <si>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</si>
  <si>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</si>
  <si>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</si>
  <si>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</si>
  <si>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</si>
  <si>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</si>
  <si>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</si>
  <si>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</si>
  <si>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</si>
  <si>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</si>
  <si>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</si>
  <si>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</si>
  <si>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</si>
  <si>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</si>
  <si>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</si>
  <si>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</si>
  <si>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</si>
  <si>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</si>
  <si>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</si>
  <si>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</si>
  <si>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</si>
  <si>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</si>
  <si>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</si>
  <si>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</si>
  <si>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</si>
  <si>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</si>
  <si>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</si>
  <si>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</si>
  <si>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</si>
  <si>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</si>
  <si>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</si>
  <si>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</si>
  <si>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</si>
  <si>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</si>
  <si>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</si>
  <si>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</si>
  <si>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</si>
  <si>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</si>
  <si>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</si>
  <si>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</si>
  <si>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</si>
  <si>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</si>
  <si>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</si>
  <si>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</si>
  <si>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</si>
  <si>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</si>
  <si>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</si>
  <si>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</si>
  <si>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</si>
  <si>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</si>
  <si>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</si>
  <si>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</si>
  <si>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</si>
  <si>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</si>
  <si>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</si>
  <si>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</si>
  <si>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</si>
  <si>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</si>
  <si>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</si>
  <si>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</si>
  <si>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</si>
  <si>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</si>
  <si>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</si>
  <si>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</si>
  <si>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</si>
  <si>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</si>
  <si>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</si>
  <si>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</si>
  <si>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</si>
  <si>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</si>
  <si>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</si>
  <si>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</si>
  <si>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</si>
  <si>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</si>
  <si>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</si>
  <si>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</si>
  <si>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</si>
  <si>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</si>
  <si>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</si>
  <si>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</si>
  <si>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</si>
  <si>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</si>
  <si>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</si>
  <si>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</si>
  <si>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</si>
  <si>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</si>
  <si>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</si>
  <si>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</si>
  <si>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</si>
  <si>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</si>
  <si>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</si>
  <si>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</si>
  <si>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</si>
  <si>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</si>
  <si>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</si>
  <si>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</si>
  <si>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</si>
  <si>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</si>
  <si>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</si>
  <si>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</si>
  <si>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</si>
  <si>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</si>
  <si>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</si>
  <si>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</si>
  <si>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</si>
  <si>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</si>
  <si>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</si>
  <si>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</si>
  <si>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</si>
  <si>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</si>
  <si>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</si>
  <si>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</si>
  <si>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</si>
  <si>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</si>
  <si>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</si>
  <si>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</si>
  <si>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</si>
  <si>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</si>
  <si>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</si>
  <si>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</si>
  <si>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</si>
  <si>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</si>
  <si>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</si>
  <si>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</si>
  <si>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</si>
  <si>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</si>
  <si>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</si>
  <si>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</si>
  <si>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</si>
  <si>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</si>
  <si>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</si>
  <si>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</si>
  <si>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</si>
  <si>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</si>
  <si>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</si>
  <si>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</si>
  <si>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</si>
  <si>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</si>
  <si>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</si>
  <si>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</si>
  <si>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</si>
  <si>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</si>
  <si>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</si>
  <si>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</si>
  <si>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</si>
  <si>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</si>
  <si>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</si>
  <si>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</si>
  <si>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</si>
  <si>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</si>
  <si>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</si>
  <si>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</si>
  <si>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</si>
  <si>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</si>
  <si>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</si>
  <si>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</si>
  <si>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</si>
  <si>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</si>
  <si>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</si>
  <si>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</si>
  <si>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</si>
  <si>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</si>
  <si>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</si>
  <si>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</si>
  <si>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</si>
  <si>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</si>
  <si>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</si>
  <si>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</si>
  <si>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</si>
  <si>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</si>
  <si>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</si>
  <si>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</si>
  <si>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</si>
  <si>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</si>
  <si>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</si>
  <si>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</si>
  <si>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</si>
  <si>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</si>
  <si>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</si>
  <si>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</si>
  <si>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</si>
  <si>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</si>
  <si>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</si>
  <si>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</si>
  <si>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</si>
  <si>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</si>
  <si>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</si>
  <si>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</si>
  <si>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</si>
  <si>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</si>
  <si>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</si>
  <si>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</si>
  <si>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</si>
  <si>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</si>
  <si>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</si>
  <si>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</si>
  <si>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</si>
  <si>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</si>
  <si>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</si>
  <si>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</si>
  <si>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</si>
  <si>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</si>
  <si>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</si>
  <si>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</si>
  <si>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</si>
  <si>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</si>
  <si>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</si>
  <si>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</si>
  <si>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</si>
  <si>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</si>
  <si>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</si>
  <si>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</si>
  <si>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</si>
  <si>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</si>
  <si>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</si>
  <si>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</si>
  <si>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</si>
  <si>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</si>
  <si>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</si>
  <si>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</si>
  <si>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</si>
  <si>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</si>
  <si>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</si>
  <si>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</si>
  <si>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</si>
  <si>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</si>
  <si>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</si>
  <si>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</si>
  <si>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</si>
  <si>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</si>
  <si>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</si>
  <si>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</si>
  <si>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</si>
  <si>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</si>
  <si>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</si>
  <si>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</si>
  <si>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</si>
  <si>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</si>
  <si>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</si>
  <si>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</si>
  <si>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</si>
  <si>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</si>
  <si>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</si>
  <si>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</si>
  <si>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</si>
  <si>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</si>
  <si>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</si>
  <si>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</si>
  <si>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</si>
  <si>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</si>
  <si>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</si>
  <si>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</si>
  <si>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</si>
  <si>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</si>
  <si>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</si>
  <si>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</si>
  <si>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</si>
  <si>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</si>
  <si>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</si>
  <si>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</si>
  <si>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</si>
  <si>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</si>
  <si>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</si>
  <si>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</si>
  <si>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</si>
  <si>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</si>
  <si>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</si>
  <si>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</si>
  <si>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</si>
  <si>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</si>
  <si>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</si>
  <si>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</si>
  <si>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</si>
  <si>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</si>
  <si>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</si>
  <si>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</si>
  <si>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</si>
  <si>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</si>
  <si>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</si>
  <si>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</si>
  <si>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</si>
  <si>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</si>
  <si>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</si>
  <si>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</si>
  <si>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</si>
  <si>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</si>
  <si>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</si>
  <si>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</si>
  <si>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</si>
  <si>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</si>
  <si>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</si>
  <si>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</si>
  <si>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</si>
  <si>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</si>
  <si>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</si>
  <si>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</si>
  <si>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</si>
  <si>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</si>
  <si>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</si>
  <si>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</si>
  <si>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</si>
  <si>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</si>
  <si>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</si>
  <si>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</si>
  <si>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</si>
  <si>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</si>
  <si>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</si>
  <si>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</si>
  <si>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</si>
  <si>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</si>
  <si>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</si>
  <si>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</si>
  <si>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</si>
  <si>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</si>
  <si>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</si>
  <si>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</si>
  <si>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</si>
  <si>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</si>
  <si>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</si>
  <si>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</si>
  <si>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</si>
  <si>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</si>
  <si>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</si>
  <si>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</si>
  <si>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</si>
  <si>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</si>
  <si>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</si>
  <si>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</si>
  <si>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</si>
  <si>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</si>
  <si>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</si>
  <si>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</si>
  <si>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</si>
  <si>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</si>
  <si>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</si>
  <si>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</si>
  <si>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</si>
  <si>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</si>
  <si>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</si>
  <si>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</si>
  <si>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</si>
  <si>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</si>
  <si>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</si>
  <si>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</si>
  <si>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</si>
  <si>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</si>
  <si>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</si>
  <si>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</si>
  <si>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</si>
  <si>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</si>
  <si>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</si>
  <si>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</si>
  <si>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</si>
  <si>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</si>
  <si>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</si>
  <si>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</si>
  <si>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</si>
  <si>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</si>
  <si>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</si>
  <si>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</si>
  <si>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</si>
  <si>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</si>
  <si>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</si>
  <si>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</si>
  <si>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</si>
  <si>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</si>
  <si>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</si>
  <si>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</si>
  <si>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</si>
  <si>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</si>
  <si>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</si>
  <si>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</si>
  <si>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</si>
  <si>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</si>
  <si>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</si>
  <si>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</si>
  <si>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</si>
  <si>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</si>
  <si>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</si>
  <si>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</si>
  <si>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</si>
  <si>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</si>
  <si>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</si>
  <si>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</si>
  <si>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</si>
  <si>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</si>
  <si>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</si>
  <si>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</si>
  <si>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</si>
  <si>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</si>
  <si>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</si>
  <si>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</si>
  <si>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</si>
  <si>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</si>
  <si>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</si>
  <si>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</si>
  <si>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</si>
  <si>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</si>
  <si>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</si>
  <si>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</si>
  <si>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</si>
  <si>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</si>
  <si>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</si>
  <si>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</si>
  <si>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</si>
  <si>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</si>
  <si>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</si>
  <si>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</si>
  <si>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</si>
  <si>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</si>
  <si>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</si>
  <si>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</si>
  <si>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</si>
  <si>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</si>
  <si>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</si>
  <si>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</si>
  <si>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</si>
  <si>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</si>
  <si>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</si>
  <si>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</si>
  <si>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</si>
  <si>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</si>
  <si>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</si>
  <si>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</si>
  <si>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</si>
  <si>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</si>
  <si>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</si>
  <si>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</si>
  <si>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</si>
  <si>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</si>
  <si>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</si>
  <si>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</si>
  <si>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</si>
  <si>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</si>
  <si>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</si>
  <si>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</si>
  <si>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</si>
  <si>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</si>
  <si>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</si>
  <si>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</si>
  <si>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</si>
  <si>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</si>
  <si>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</si>
  <si>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</si>
  <si>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</si>
  <si>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</si>
  <si>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</si>
  <si>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</si>
  <si>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</si>
  <si>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</si>
  <si>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</si>
  <si>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</si>
  <si>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</si>
  <si>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</si>
  <si>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</si>
  <si>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</si>
  <si>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</si>
  <si>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</si>
  <si>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</si>
  <si>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</si>
  <si>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</si>
  <si>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</si>
  <si>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</si>
  <si>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</si>
  <si>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</si>
  <si>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</si>
  <si>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</si>
  <si>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</si>
  <si>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</si>
  <si>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</si>
  <si>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</si>
  <si>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</si>
  <si>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</si>
  <si>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</si>
  <si>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</si>
  <si>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</si>
  <si>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</si>
  <si>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</si>
  <si>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</si>
  <si>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</si>
  <si>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</si>
  <si>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</si>
  <si>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</si>
  <si>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</si>
  <si>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</si>
  <si>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</si>
  <si>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</si>
  <si>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</si>
  <si>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</si>
  <si>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</si>
  <si>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</si>
  <si>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</si>
  <si>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</si>
  <si>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</si>
  <si>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</si>
  <si>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</si>
  <si>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</si>
  <si>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</si>
  <si>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</si>
  <si>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</si>
  <si>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</si>
  <si>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</si>
  <si>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</si>
  <si>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</si>
  <si>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</si>
  <si>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</si>
  <si>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</si>
  <si>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</si>
  <si>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</si>
  <si>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</si>
  <si>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</si>
  <si>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</si>
  <si>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</si>
  <si>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</si>
  <si>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</si>
  <si>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</si>
  <si>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</si>
  <si>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</si>
  <si>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</si>
  <si>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</si>
  <si>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</si>
  <si>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</si>
  <si>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</si>
  <si>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</si>
  <si>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</si>
  <si>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</si>
  <si>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</si>
  <si>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</si>
  <si>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</si>
  <si>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</si>
  <si>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</si>
  <si>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</si>
  <si>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</si>
  <si>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</si>
  <si>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</si>
  <si>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</si>
  <si>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</si>
  <si>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</si>
  <si>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</si>
  <si>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</si>
  <si>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</si>
  <si>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</si>
  <si>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</si>
  <si>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</si>
  <si>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</si>
  <si>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</si>
  <si>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</si>
  <si>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</si>
  <si>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</si>
  <si>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</si>
  <si>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</si>
  <si>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</si>
  <si>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</si>
  <si>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</si>
  <si>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</si>
  <si>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</si>
  <si>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</si>
  <si>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</si>
  <si>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</si>
  <si>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</si>
  <si>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</si>
  <si>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</si>
  <si>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</si>
  <si>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</si>
  <si>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</si>
  <si>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</si>
  <si>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</si>
  <si>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</si>
  <si>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</si>
  <si>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</si>
  <si>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</si>
  <si>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</si>
  <si>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</si>
  <si>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</si>
  <si>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</si>
  <si>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</si>
  <si>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</si>
  <si>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</si>
  <si>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</si>
  <si>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</si>
  <si>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</si>
  <si>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</si>
  <si>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</si>
  <si>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</si>
  <si>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</si>
  <si>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</si>
  <si>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</si>
  <si>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</si>
  <si>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</si>
  <si>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</si>
  <si>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</si>
  <si>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</si>
  <si>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</si>
  <si>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</si>
  <si>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</si>
  <si>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</si>
  <si>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</si>
  <si>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</si>
  <si>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</si>
  <si>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</si>
  <si>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</si>
  <si>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</si>
  <si>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</si>
  <si>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</si>
  <si>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</si>
  <si>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</si>
  <si>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</si>
  <si>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</si>
  <si>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</si>
  <si>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</si>
  <si>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</si>
  <si>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</si>
  <si>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</si>
  <si>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</si>
  <si>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</si>
  <si>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</si>
  <si>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</si>
  <si>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</si>
  <si>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</si>
  <si>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</si>
  <si>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</si>
  <si>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</si>
  <si>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</si>
  <si>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</si>
  <si>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</si>
  <si>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</si>
  <si>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</si>
  <si>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</si>
  <si>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</si>
  <si>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</si>
  <si>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</si>
  <si>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</si>
  <si>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</si>
  <si>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</si>
  <si>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</si>
  <si>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</si>
  <si>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</si>
  <si>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</si>
  <si>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</si>
  <si>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</si>
  <si>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</si>
  <si>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</si>
  <si>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</si>
  <si>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</si>
  <si>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</si>
  <si>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</si>
  <si>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</si>
  <si>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</si>
  <si>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</si>
  <si>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</si>
  <si>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</si>
  <si>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</si>
  <si>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</si>
  <si>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</si>
  <si>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</si>
  <si>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</si>
  <si>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</si>
  <si>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</si>
  <si>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</si>
  <si>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</si>
  <si>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</si>
  <si>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</si>
  <si>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</si>
  <si>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</si>
  <si>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</si>
  <si>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</si>
  <si>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</si>
  <si>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</si>
  <si>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</si>
  <si>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</si>
  <si>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</si>
  <si>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</si>
  <si>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</si>
  <si>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</si>
  <si>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</si>
  <si>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</si>
  <si>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</si>
  <si>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</si>
  <si>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</si>
  <si>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</si>
  <si>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</si>
  <si>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</si>
  <si>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</si>
  <si>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</si>
  <si>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</si>
  <si>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</si>
  <si>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</si>
  <si>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</si>
  <si>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</si>
  <si>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</si>
  <si>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</si>
  <si>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</si>
  <si>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</si>
  <si>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</si>
  <si>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</si>
  <si>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</si>
  <si>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</si>
  <si>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</si>
  <si>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</si>
  <si>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</si>
  <si>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</si>
  <si>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</si>
  <si>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</si>
  <si>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</si>
  <si>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</si>
  <si>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</si>
  <si>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</si>
  <si>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</si>
  <si>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</si>
  <si>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</si>
  <si>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</si>
  <si>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</si>
  <si>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</si>
  <si>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</si>
  <si>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</si>
  <si>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</si>
  <si>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</si>
  <si>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</si>
  <si>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</si>
  <si>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</si>
  <si>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</si>
  <si>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</si>
  <si>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</si>
  <si>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</si>
  <si>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</si>
  <si>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</si>
  <si>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</si>
  <si>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</si>
  <si>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</si>
  <si>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</si>
  <si>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</si>
  <si>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</si>
  <si>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</si>
  <si>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</si>
  <si>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</si>
  <si>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</si>
  <si>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</si>
  <si>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</si>
  <si>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</si>
  <si>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</si>
  <si>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</si>
  <si>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</si>
  <si>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</si>
  <si>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</si>
  <si>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</si>
  <si>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</si>
  <si>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</si>
  <si>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</si>
  <si>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</si>
  <si>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</si>
  <si>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</si>
  <si>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</si>
  <si>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</si>
  <si>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</si>
  <si>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</si>
  <si>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</si>
  <si>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</si>
  <si>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</si>
  <si>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</si>
  <si>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</si>
  <si>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</si>
  <si>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</si>
  <si>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</si>
  <si>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</si>
  <si>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</si>
  <si>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</si>
  <si>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</si>
  <si>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</si>
  <si>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</si>
  <si>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</si>
  <si>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</si>
  <si>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</si>
  <si>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</si>
  <si>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</si>
  <si>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</si>
  <si>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</si>
  <si>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</si>
  <si>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</si>
  <si>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</si>
  <si>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</si>
  <si>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</si>
  <si>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</si>
  <si>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</si>
  <si>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</si>
  <si>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</si>
  <si>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</si>
  <si>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</si>
  <si>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</si>
  <si>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</si>
  <si>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</si>
  <si>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</si>
  <si>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</si>
  <si>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</si>
  <si>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</si>
  <si>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</si>
  <si>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</si>
  <si>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</si>
  <si>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</si>
  <si>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</si>
  <si>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</si>
  <si>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</si>
  <si>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</si>
  <si>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</si>
  <si>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</si>
  <si>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</si>
  <si>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</si>
  <si>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</si>
  <si>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</si>
  <si>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</si>
  <si>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</si>
  <si>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</si>
  <si>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</si>
  <si>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</si>
  <si>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</si>
  <si>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</si>
  <si>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</si>
  <si>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</si>
  <si>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</si>
  <si>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</si>
  <si>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</si>
  <si>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</si>
  <si>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</si>
  <si>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</si>
  <si>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</si>
  <si>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</si>
  <si>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</si>
  <si>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</si>
  <si>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</si>
  <si>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</si>
  <si>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</si>
  <si>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</si>
  <si>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</si>
  <si>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</si>
  <si>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</si>
  <si>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</si>
  <si>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</si>
  <si>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</si>
  <si>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</si>
  <si>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</si>
  <si>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</si>
  <si>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</si>
  <si>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</si>
  <si>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</si>
  <si>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</si>
  <si>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</si>
  <si>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</si>
  <si>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</si>
  <si>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</si>
  <si>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</si>
  <si>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</si>
  <si>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</si>
  <si>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</si>
  <si>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</si>
  <si>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</si>
  <si>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</si>
  <si>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</si>
  <si>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</si>
  <si>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</si>
  <si>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</si>
  <si>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</si>
  <si>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</si>
  <si>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</si>
  <si>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</si>
  <si>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</si>
  <si>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</si>
  <si>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</si>
  <si>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</si>
  <si>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</si>
  <si>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</si>
  <si>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</si>
  <si>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</si>
  <si>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</si>
  <si>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</si>
  <si>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</si>
  <si>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</si>
  <si>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</si>
  <si>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</si>
  <si>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</si>
  <si>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</si>
  <si>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</si>
  <si>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</si>
  <si>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</si>
  <si>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</si>
  <si>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</si>
  <si>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</si>
  <si>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</si>
  <si>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</si>
  <si>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</si>
  <si>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</si>
  <si>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</si>
  <si>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</si>
  <si>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</si>
  <si>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</si>
  <si>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</si>
  <si>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</si>
  <si>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</si>
  <si>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</si>
  <si>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</si>
  <si>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</si>
  <si>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</si>
  <si>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</si>
  <si>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</si>
  <si>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</si>
  <si>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</si>
  <si>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</si>
  <si>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</si>
  <si>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</si>
  <si>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</si>
  <si>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</si>
  <si>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</si>
  <si>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</si>
  <si>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</si>
  <si>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</si>
  <si>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</si>
  <si>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</si>
  <si>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</si>
  <si>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</si>
  <si>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</si>
  <si>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</si>
  <si>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</si>
  <si>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</si>
  <si>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</si>
  <si>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</si>
  <si>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</si>
  <si>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</si>
  <si>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</si>
  <si>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</si>
  <si>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</si>
  <si>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</si>
  <si>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</si>
  <si>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</si>
  <si>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</si>
  <si>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</si>
  <si>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</si>
  <si>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</si>
  <si>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</si>
  <si>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</si>
  <si>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</si>
  <si>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</si>
  <si>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</si>
  <si>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</si>
  <si>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</si>
  <si>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</si>
  <si>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</si>
  <si>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</si>
  <si>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</si>
  <si>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</si>
  <si>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</si>
  <si>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</si>
  <si>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</si>
  <si>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</si>
  <si>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</si>
  <si>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</si>
  <si>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</si>
  <si>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</si>
  <si>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</si>
  <si>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</si>
  <si>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</si>
  <si>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</si>
  <si>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</si>
  <si>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</si>
  <si>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</si>
  <si>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</si>
  <si>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</si>
  <si>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</si>
  <si>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</si>
  <si>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</si>
  <si>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</si>
  <si>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</si>
  <si>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</si>
  <si>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</si>
  <si>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</si>
  <si>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</si>
  <si>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</si>
  <si>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</si>
  <si>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</si>
  <si>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</si>
  <si>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</si>
  <si>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</si>
  <si>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</si>
  <si>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</si>
  <si>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</si>
  <si>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</si>
  <si>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</si>
  <si>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</si>
  <si>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</si>
  <si>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</si>
  <si>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</si>
  <si>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</si>
  <si>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</si>
  <si>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</si>
  <si>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</si>
  <si>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</si>
  <si>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</si>
  <si>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</si>
  <si>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</si>
  <si>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</si>
  <si>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</si>
  <si>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</si>
  <si>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</si>
  <si>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</si>
  <si>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</si>
  <si>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</si>
  <si>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</si>
  <si>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</si>
  <si>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</si>
  <si>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</si>
  <si>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</si>
  <si>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</si>
  <si>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</si>
  <si>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</si>
  <si>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</si>
  <si>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</si>
  <si>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</si>
  <si>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</si>
  <si>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</si>
  <si>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</si>
  <si>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</si>
  <si>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</si>
  <si>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</si>
  <si>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</si>
  <si>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</si>
  <si>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</si>
  <si>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</si>
  <si>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</si>
  <si>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</si>
  <si>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</si>
  <si>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</si>
  <si>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</si>
  <si>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</si>
  <si>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</si>
  <si>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</si>
  <si>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</si>
  <si>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</si>
  <si>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</si>
  <si>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</si>
  <si>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</si>
  <si>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</si>
  <si>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</si>
  <si>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</si>
  <si>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</si>
  <si>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</si>
  <si>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</si>
  <si>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</si>
  <si>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</si>
  <si>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</si>
  <si>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</si>
  <si>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</si>
  <si>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</si>
  <si>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</si>
  <si>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</si>
  <si>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</si>
  <si>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</si>
  <si>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</si>
  <si>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</si>
  <si>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</si>
  <si>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</si>
  <si>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</si>
  <si>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</si>
  <si>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</si>
  <si>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</si>
  <si>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</si>
  <si>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</si>
  <si>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</si>
  <si>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</si>
  <si>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</si>
  <si>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</si>
  <si>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</si>
  <si>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</si>
  <si>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</si>
  <si>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</si>
  <si>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</si>
  <si>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</si>
  <si>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</si>
  <si>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</si>
  <si>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</si>
  <si>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</si>
  <si>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</si>
  <si>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</si>
  <si>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</si>
  <si>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</si>
  <si>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</si>
  <si>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</si>
  <si>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</si>
  <si>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</si>
  <si>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</si>
  <si>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</si>
  <si>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</si>
  <si>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</si>
  <si>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</si>
  <si>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</si>
  <si>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</si>
  <si>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</si>
  <si>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</si>
  <si>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</si>
  <si>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</si>
  <si>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</si>
  <si>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</si>
  <si>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</si>
  <si>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</si>
  <si>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</si>
  <si>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</si>
  <si>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</si>
  <si>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</si>
  <si>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</si>
  <si>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</si>
  <si>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</si>
  <si>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</si>
  <si>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</si>
  <si>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</si>
  <si>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</si>
  <si>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</si>
  <si>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</si>
  <si>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</si>
  <si>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</si>
  <si>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</si>
  <si>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</si>
  <si>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</si>
  <si>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</si>
  <si>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</si>
  <si>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</si>
  <si>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</si>
  <si>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</si>
  <si>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</si>
  <si>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</si>
  <si>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</si>
  <si>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</si>
  <si>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</si>
  <si>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</si>
  <si>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</si>
  <si>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</si>
  <si>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</si>
  <si>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</si>
  <si>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</si>
  <si>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</si>
  <si>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</si>
  <si>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</si>
  <si>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</si>
  <si>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</si>
  <si>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</si>
  <si>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</si>
  <si>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</si>
  <si>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</si>
  <si>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</si>
  <si>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</si>
  <si>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</si>
  <si>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</si>
  <si>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</si>
  <si>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</si>
  <si>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</si>
  <si>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</si>
  <si>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</si>
  <si>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</si>
  <si>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</si>
  <si>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</si>
  <si>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</si>
  <si>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</si>
  <si>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</si>
  <si>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</si>
  <si>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</si>
  <si>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</si>
  <si>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</si>
  <si>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</si>
  <si>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</si>
  <si>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</si>
  <si>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</si>
  <si>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</si>
  <si>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</si>
  <si>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</si>
  <si>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</si>
  <si>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</si>
  <si>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</si>
  <si>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</si>
  <si>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</si>
  <si>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</si>
  <si>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</si>
  <si>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</si>
  <si>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</si>
  <si>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</si>
  <si>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</si>
  <si>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</si>
  <si>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</si>
  <si>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</si>
  <si>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</si>
  <si>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</si>
  <si>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</si>
  <si>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</si>
  <si>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</si>
  <si>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</si>
  <si>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</si>
  <si>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</si>
  <si>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</si>
  <si>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</si>
  <si>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</si>
  <si>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</si>
  <si>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</si>
  <si>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</si>
  <si>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</si>
  <si>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</si>
  <si>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</si>
  <si>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</si>
  <si>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</si>
  <si>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</si>
  <si>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</si>
  <si>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</si>
  <si>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</si>
  <si>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</si>
  <si>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</si>
  <si>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</si>
  <si>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</si>
  <si>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</si>
  <si>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</si>
  <si>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</si>
  <si>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</si>
  <si>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</si>
  <si>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</si>
  <si>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</si>
  <si>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</si>
  <si>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</si>
  <si>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</si>
  <si>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</si>
  <si>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</si>
  <si>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</si>
  <si>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</si>
  <si>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</si>
  <si>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</si>
  <si>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</si>
  <si>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</si>
  <si>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</si>
  <si>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</si>
  <si>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</si>
  <si>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</si>
  <si>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</si>
  <si>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</si>
  <si>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</si>
  <si>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</si>
  <si>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</si>
  <si>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</si>
  <si>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</si>
  <si>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</si>
  <si>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</si>
  <si>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</si>
  <si>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</si>
  <si>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</si>
  <si>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</si>
  <si>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</si>
  <si>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</si>
  <si>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</si>
  <si>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</si>
  <si>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</si>
  <si>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</si>
  <si>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</si>
  <si>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</si>
  <si>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</si>
  <si>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</si>
  <si>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</si>
  <si>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</si>
  <si>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</si>
  <si>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</si>
  <si>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</si>
  <si>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</si>
  <si>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</si>
  <si>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</si>
  <si>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</si>
  <si>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</si>
  <si>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</si>
  <si>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</si>
  <si>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</si>
  <si>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</si>
  <si>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</si>
  <si>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</si>
  <si>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</si>
  <si>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</si>
  <si>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</si>
  <si>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</si>
  <si>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</si>
  <si>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</si>
  <si>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</si>
  <si>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</si>
  <si>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</si>
  <si>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</si>
  <si>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</si>
  <si>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</si>
  <si>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</si>
  <si>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</si>
  <si>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</si>
  <si>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</si>
  <si>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</si>
  <si>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</si>
  <si>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</si>
  <si>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</si>
  <si>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</si>
  <si>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</si>
  <si>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</si>
  <si>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</si>
  <si>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</si>
  <si>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</si>
  <si>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</si>
  <si>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</si>
  <si>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</si>
  <si>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</si>
  <si>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</si>
  <si>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</si>
  <si>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</si>
  <si>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</si>
  <si>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</si>
  <si>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</si>
  <si>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</si>
  <si>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</si>
  <si>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</si>
  <si>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</si>
  <si>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</si>
  <si>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</si>
  <si>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</si>
  <si>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</si>
  <si>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</si>
  <si>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</si>
  <si>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</si>
  <si>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</si>
  <si>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</si>
  <si>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</si>
  <si>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</si>
  <si>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</si>
  <si>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</si>
  <si>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</si>
  <si>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</si>
  <si>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</si>
  <si>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</si>
  <si>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</si>
  <si>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</si>
  <si>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</si>
  <si>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</si>
  <si>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</si>
  <si>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</si>
  <si>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</si>
  <si>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</si>
  <si>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</si>
  <si>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</si>
  <si>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</si>
  <si>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</si>
  <si>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</si>
  <si>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</si>
  <si>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</si>
  <si>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</si>
  <si>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</si>
  <si>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</si>
  <si>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</si>
  <si>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</si>
  <si>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</si>
  <si>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</si>
  <si>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</si>
  <si>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</si>
  <si>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</si>
  <si>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</si>
  <si>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</si>
  <si>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</si>
  <si>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</si>
  <si>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</si>
  <si>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</si>
  <si>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</si>
  <si>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</si>
  <si>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</si>
  <si>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</si>
  <si>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</si>
  <si>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</si>
  <si>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</si>
  <si>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</si>
  <si>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</si>
  <si>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</si>
  <si>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</si>
  <si>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</si>
  <si>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</si>
  <si>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</si>
  <si>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</si>
  <si>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</si>
  <si>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</si>
  <si>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</si>
  <si>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</si>
  <si>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</si>
  <si>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</si>
  <si>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</si>
  <si>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</si>
  <si>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</si>
  <si>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</si>
  <si>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</si>
  <si>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</si>
  <si>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</si>
  <si>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</si>
  <si>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</si>
  <si>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</si>
  <si>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</si>
  <si>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</si>
  <si>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</si>
  <si>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</si>
  <si>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</si>
  <si>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</si>
  <si>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</si>
  <si>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</si>
  <si>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</si>
  <si>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</si>
  <si>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</si>
  <si>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</si>
  <si>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</si>
  <si>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</si>
  <si>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</si>
  <si>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</si>
  <si>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</si>
  <si>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</si>
  <si>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</si>
  <si>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</si>
  <si>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</si>
  <si>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</si>
  <si>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</si>
  <si>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</si>
  <si>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</si>
  <si>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</si>
  <si>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</si>
  <si>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</si>
  <si>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</si>
  <si>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</si>
  <si>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</si>
  <si>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</si>
  <si>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</si>
  <si>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</si>
  <si>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</si>
  <si>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</si>
  <si>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</si>
  <si>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</si>
  <si>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</si>
  <si>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</si>
  <si>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</si>
  <si>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</si>
  <si>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</si>
  <si>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</si>
  <si>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</si>
  <si>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</si>
  <si>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</si>
  <si>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</si>
  <si>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</si>
  <si>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</si>
  <si>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</si>
  <si>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</si>
  <si>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</si>
  <si>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</si>
  <si>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</si>
  <si>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</si>
  <si>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</si>
  <si>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</si>
  <si>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</si>
  <si>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</si>
  <si>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</si>
  <si>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</si>
  <si>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</si>
  <si>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</si>
  <si>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</si>
  <si>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</si>
  <si>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</si>
  <si>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</si>
  <si>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</si>
  <si>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</si>
  <si>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</si>
  <si>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</si>
  <si>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</si>
  <si>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</si>
  <si>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</si>
  <si>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</si>
  <si>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</si>
  <si>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</si>
  <si>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</si>
  <si>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</si>
  <si>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</si>
  <si>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</si>
  <si>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</si>
  <si>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</si>
  <si>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</si>
  <si>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</si>
  <si>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</si>
  <si>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</si>
  <si>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</si>
  <si>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</si>
  <si>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</si>
  <si>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</si>
  <si>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</si>
  <si>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</si>
  <si>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</si>
  <si>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</si>
  <si>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</si>
  <si>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</si>
  <si>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</si>
  <si>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</si>
  <si>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</si>
  <si>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</si>
  <si>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</si>
  <si>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</si>
  <si>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</si>
  <si>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</si>
  <si>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</si>
  <si>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</si>
  <si>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</si>
  <si>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</si>
  <si>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</si>
  <si>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</si>
  <si>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</si>
  <si>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</si>
  <si>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</si>
  <si>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</si>
  <si>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</si>
  <si>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</si>
  <si>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</si>
  <si>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</si>
  <si>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</si>
  <si>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</si>
  <si>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</si>
  <si>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</si>
  <si>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</si>
  <si>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</si>
  <si>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</si>
  <si>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</si>
  <si>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</si>
  <si>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</si>
  <si>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</si>
  <si>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</si>
  <si>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</si>
  <si>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</si>
  <si>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</si>
  <si>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</si>
  <si>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</si>
  <si>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</si>
  <si>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</si>
  <si>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</si>
  <si>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</si>
  <si>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</si>
  <si>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</si>
  <si>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</si>
  <si>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</si>
  <si>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</si>
  <si>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</si>
  <si>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</si>
  <si>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</si>
  <si>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</si>
  <si>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</si>
  <si>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</si>
  <si>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</si>
  <si>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</si>
  <si>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</si>
  <si>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</si>
  <si>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</si>
  <si>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</si>
  <si>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</si>
  <si>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</si>
  <si>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</si>
  <si>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</si>
  <si>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</si>
  <si>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</si>
  <si>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</si>
  <si>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</si>
  <si>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</si>
  <si>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</si>
  <si>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</si>
  <si>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</si>
  <si>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</si>
  <si>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</si>
  <si>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</si>
  <si>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</si>
  <si>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</si>
  <si>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</si>
  <si>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</si>
  <si>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</si>
  <si>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</si>
  <si>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</si>
  <si>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</si>
  <si>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</si>
  <si>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</si>
  <si>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</si>
  <si>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</si>
  <si>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</si>
  <si>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</si>
  <si>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</si>
  <si>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</si>
  <si>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</si>
  <si>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</si>
  <si>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</si>
  <si>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</si>
  <si>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</si>
  <si>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</si>
  <si>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</si>
  <si>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</si>
  <si>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</si>
  <si>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</si>
  <si>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</si>
  <si>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</si>
  <si>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</si>
  <si>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</si>
  <si>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</si>
  <si>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</si>
  <si>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</si>
  <si>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</si>
  <si>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</si>
  <si>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</si>
  <si>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</si>
  <si>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</si>
  <si>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</si>
  <si>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</si>
  <si>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</si>
  <si>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</si>
  <si>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</si>
  <si>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</si>
  <si>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</si>
  <si>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</si>
  <si>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</si>
  <si>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</si>
  <si>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</si>
  <si>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</si>
  <si>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</si>
  <si>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</si>
  <si>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</si>
  <si>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</si>
  <si>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</si>
  <si>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</si>
  <si>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</si>
  <si>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</si>
  <si>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</si>
  <si>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</si>
  <si>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</si>
  <si>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</si>
  <si>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</si>
  <si>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</si>
  <si>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</si>
  <si>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</si>
  <si>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</si>
  <si>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</si>
  <si>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</si>
  <si>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</si>
  <si>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</si>
  <si>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</si>
  <si>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</si>
  <si>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</si>
  <si>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</si>
  <si>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</si>
  <si>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</si>
  <si>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</si>
  <si>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</si>
  <si>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</si>
  <si>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</si>
  <si>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</si>
  <si>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</si>
  <si>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</si>
  <si>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</si>
  <si>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</si>
  <si>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</si>
  <si>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</si>
  <si>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</si>
  <si>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</si>
  <si>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</si>
  <si>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</si>
  <si>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</si>
  <si>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</si>
  <si>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</si>
  <si>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</si>
  <si>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</si>
  <si>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</si>
  <si>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</si>
  <si>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</si>
  <si>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</si>
  <si>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</si>
  <si>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</si>
  <si>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</si>
  <si>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</si>
  <si>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</si>
  <si>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</si>
  <si>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</si>
  <si>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</si>
  <si>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</si>
  <si>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</si>
  <si>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</si>
  <si>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</si>
  <si>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</si>
  <si>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</si>
  <si>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</si>
  <si>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</si>
  <si>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</si>
  <si>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</si>
  <si>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</si>
  <si>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</si>
  <si>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</si>
  <si>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</si>
  <si>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</si>
  <si>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</si>
  <si>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</si>
  <si>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</si>
  <si>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</si>
  <si>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</si>
  <si>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</si>
  <si>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</si>
  <si>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</si>
  <si>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</si>
  <si>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</si>
  <si>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</si>
  <si>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</si>
  <si>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</si>
  <si>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</si>
  <si>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</si>
  <si>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</si>
  <si>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</si>
  <si>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</si>
  <si>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</si>
  <si>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</si>
  <si>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</si>
  <si>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</si>
  <si>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</si>
  <si>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</si>
  <si>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</si>
  <si>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</si>
  <si>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</si>
  <si>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</si>
  <si>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</si>
  <si>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</si>
  <si>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</si>
  <si>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</si>
  <si>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</si>
  <si>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</si>
  <si>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</si>
  <si>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</si>
  <si>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</si>
  <si>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</si>
  <si>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</si>
  <si>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</si>
  <si>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</si>
  <si>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</si>
  <si>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</si>
  <si>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</si>
  <si>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</si>
  <si>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</si>
  <si>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</si>
  <si>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</si>
  <si>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</si>
  <si>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</si>
  <si>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</si>
  <si>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</si>
  <si>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</si>
  <si>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</si>
  <si>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</si>
  <si>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</si>
  <si>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</si>
  <si>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</si>
  <si>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</si>
  <si>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</si>
  <si>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</si>
  <si>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</si>
  <si>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</si>
  <si>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</si>
  <si>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</si>
  <si>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</si>
  <si>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</si>
  <si>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</si>
  <si>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</si>
  <si>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</si>
  <si>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</si>
  <si>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</si>
  <si>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</si>
  <si>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</si>
  <si>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</si>
  <si>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</si>
  <si>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</si>
  <si>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</si>
  <si>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</si>
  <si>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</si>
  <si>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</si>
  <si>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</si>
  <si>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</si>
  <si>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</si>
  <si>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</si>
  <si>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</si>
  <si>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</si>
  <si>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</si>
  <si>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</si>
  <si>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</si>
  <si>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</si>
  <si>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</si>
  <si>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</si>
  <si>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</si>
  <si>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</si>
  <si>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</si>
  <si>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</si>
  <si>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</si>
  <si>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</si>
  <si>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</si>
  <si>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</si>
  <si>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</si>
  <si>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</si>
  <si>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</si>
  <si>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</si>
  <si>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</si>
  <si>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</si>
  <si>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</si>
  <si>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</si>
  <si>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</si>
  <si>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</si>
  <si>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</si>
  <si>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</si>
  <si>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</si>
  <si>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</si>
  <si>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</si>
  <si>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</si>
  <si>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</si>
  <si>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</si>
  <si>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</si>
  <si>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</si>
  <si>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</si>
  <si>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</si>
  <si>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</si>
  <si>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</si>
  <si>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</si>
  <si>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</si>
  <si>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</si>
  <si>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</si>
  <si>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</si>
  <si>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</si>
  <si>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</si>
  <si>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</si>
  <si>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</si>
  <si>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</si>
  <si>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</si>
  <si>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</si>
  <si>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</si>
  <si>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</si>
  <si>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</si>
  <si>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</si>
  <si>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</si>
  <si>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</si>
  <si>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</si>
  <si>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</si>
  <si>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</si>
  <si>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</si>
  <si>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</si>
  <si>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</si>
  <si>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</si>
  <si>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</si>
  <si>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</si>
  <si>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</si>
  <si>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</si>
  <si>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</si>
  <si>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</si>
  <si>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</si>
  <si>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</si>
  <si>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</si>
  <si>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</si>
  <si>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</si>
  <si>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</si>
  <si>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</si>
  <si>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</si>
  <si>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</si>
  <si>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</si>
  <si>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</si>
  <si>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</si>
  <si>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</si>
  <si>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</si>
  <si>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</si>
  <si>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</si>
  <si>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</si>
  <si>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</si>
  <si>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</si>
  <si>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</si>
  <si>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</si>
  <si>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</si>
  <si>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</si>
  <si>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</si>
  <si>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</si>
  <si>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</si>
  <si>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</si>
  <si>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</si>
  <si>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</si>
  <si>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</si>
  <si>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</si>
  <si>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</si>
  <si>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</si>
  <si>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</si>
  <si>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</si>
  <si>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</si>
  <si>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</si>
  <si>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</si>
  <si>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</si>
  <si>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</si>
  <si>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</si>
  <si>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</si>
  <si>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</si>
  <si>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</si>
  <si>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</si>
  <si>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</si>
  <si>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</si>
  <si>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</si>
  <si>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</si>
  <si>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</si>
  <si>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</si>
  <si>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</si>
  <si>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</si>
  <si>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</si>
  <si>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</si>
  <si>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</si>
  <si>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</si>
  <si>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</si>
  <si>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</si>
  <si>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</si>
  <si>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</si>
  <si>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</si>
  <si>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</si>
  <si>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</si>
  <si>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</si>
  <si>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</si>
  <si>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</si>
  <si>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</si>
  <si>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</si>
  <si>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</si>
  <si>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</si>
  <si>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</si>
  <si>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</si>
  <si>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</si>
  <si>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</si>
  <si>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</si>
  <si>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</si>
  <si>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</si>
  <si>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</si>
  <si>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</si>
  <si>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</si>
  <si>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</si>
  <si>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</si>
  <si>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</si>
  <si>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</si>
  <si>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</si>
  <si>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</si>
  <si>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</si>
  <si>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</si>
  <si>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</si>
  <si>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</si>
  <si>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</si>
  <si>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</si>
  <si>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</si>
  <si>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</si>
  <si>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</si>
  <si>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</si>
  <si>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</si>
  <si>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</si>
  <si>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</si>
  <si>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</si>
  <si>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</si>
  <si>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</si>
  <si>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</si>
  <si>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</si>
  <si>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</si>
  <si>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</si>
  <si>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</si>
  <si>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</si>
  <si>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</si>
  <si>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</si>
  <si>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</si>
  <si>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</si>
  <si>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</si>
  <si>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</si>
  <si>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</si>
  <si>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</si>
  <si>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</si>
  <si>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</si>
  <si>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</si>
  <si>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</si>
  <si>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</si>
  <si>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</si>
  <si>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</si>
  <si>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</si>
  <si>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</si>
  <si>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</si>
  <si>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</si>
  <si>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</si>
  <si>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</si>
  <si>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</si>
  <si>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</si>
  <si>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</si>
  <si>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</si>
  <si>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</si>
  <si>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</si>
  <si>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</si>
  <si>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</si>
  <si>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</si>
  <si>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</si>
  <si>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</si>
  <si>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</si>
  <si>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</si>
  <si>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</si>
  <si>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</si>
  <si>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</si>
  <si>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</si>
  <si>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</si>
  <si>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</si>
  <si>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</si>
  <si>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</si>
  <si>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</si>
  <si>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</si>
  <si>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</si>
  <si>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</si>
  <si>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</si>
  <si>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</si>
  <si>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</si>
  <si>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</si>
  <si>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</si>
  <si>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</si>
  <si>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</si>
  <si>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</si>
  <si>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</si>
  <si>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</si>
  <si>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</si>
  <si>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</si>
  <si>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</si>
  <si>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</si>
  <si>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</si>
  <si>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</si>
  <si>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</si>
  <si>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</si>
  <si>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</si>
  <si>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</si>
  <si>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</si>
  <si>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</si>
  <si>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</si>
  <si>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</si>
  <si>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</si>
  <si>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</si>
  <si>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</si>
  <si>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</si>
  <si>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</si>
  <si>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</si>
  <si>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</si>
  <si>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</si>
  <si>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</si>
  <si>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</si>
  <si>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</si>
  <si>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</si>
  <si>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</si>
  <si>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</si>
  <si>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</si>
  <si>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</si>
  <si>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</si>
  <si>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</si>
  <si>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</si>
  <si>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</si>
  <si>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</si>
  <si>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</si>
  <si>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</si>
  <si>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</si>
  <si>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</si>
  <si>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</si>
  <si>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</si>
  <si>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</si>
  <si>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</si>
  <si>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</si>
  <si>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</si>
  <si>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</si>
  <si>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</si>
  <si>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</si>
  <si>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</si>
  <si>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</si>
  <si>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</si>
  <si>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</si>
  <si>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</si>
  <si>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</si>
  <si>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</si>
  <si>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</si>
  <si>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</si>
  <si>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</si>
  <si>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</si>
  <si>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</si>
  <si>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</si>
  <si>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</si>
  <si>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</si>
  <si>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</si>
  <si>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</si>
  <si>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</si>
  <si>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</si>
  <si>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</si>
  <si>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</si>
  <si>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</si>
  <si>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</si>
  <si>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</si>
  <si>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</si>
  <si>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</si>
  <si>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</si>
  <si>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</si>
  <si>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</si>
  <si>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</si>
  <si>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</si>
  <si>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</si>
  <si>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</si>
  <si>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</si>
  <si>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</si>
  <si>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</si>
  <si>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</si>
  <si>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</si>
  <si>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</si>
  <si>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</si>
  <si>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</si>
  <si>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</si>
  <si>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</si>
  <si>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</si>
  <si>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</si>
  <si>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</si>
  <si>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</si>
  <si>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</si>
  <si>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</si>
  <si>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</si>
  <si>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</si>
  <si>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</si>
  <si>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</si>
  <si>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</si>
  <si>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</si>
  <si>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</si>
  <si>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</si>
  <si>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</si>
  <si>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</si>
  <si>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</si>
  <si>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</si>
  <si>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</si>
  <si>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</si>
  <si>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</si>
  <si>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</si>
  <si>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</si>
  <si>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</si>
  <si>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</si>
  <si>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</si>
  <si>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</si>
  <si>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</si>
  <si>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</si>
  <si>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</si>
  <si>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</si>
  <si>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</si>
  <si>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</si>
  <si>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</si>
  <si>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</si>
  <si>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</si>
  <si>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</si>
  <si>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</si>
  <si>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</si>
  <si>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</si>
  <si>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</si>
  <si>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</si>
  <si>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</si>
  <si>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</si>
  <si>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</si>
  <si>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</si>
  <si>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</si>
  <si>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</si>
  <si>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</si>
  <si>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</si>
  <si>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</si>
  <si>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</si>
  <si>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</si>
  <si>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</si>
  <si>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</si>
  <si>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</si>
  <si>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</si>
  <si>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</si>
  <si>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</si>
  <si>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</si>
  <si>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</si>
  <si>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</si>
  <si>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</si>
  <si>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</si>
  <si>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</si>
  <si>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</si>
  <si>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</si>
  <si>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</si>
  <si>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</si>
  <si>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</si>
  <si>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</si>
  <si>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</si>
  <si>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</si>
  <si>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</si>
  <si>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</si>
  <si>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</si>
  <si>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</si>
  <si>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</si>
  <si>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</si>
  <si>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</si>
  <si>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</si>
  <si>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</si>
  <si>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</si>
  <si>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</si>
  <si>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</si>
  <si>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</si>
  <si>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</si>
  <si>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</si>
  <si>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</si>
  <si>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</si>
  <si>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</si>
  <si>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</si>
  <si>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</si>
  <si>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</si>
  <si>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</si>
  <si>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</si>
  <si>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</si>
  <si>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</si>
  <si>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</si>
  <si>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</si>
  <si>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</si>
  <si>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</si>
  <si>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</si>
  <si>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</si>
  <si>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</si>
  <si>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</si>
  <si>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</si>
  <si>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</si>
  <si>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</si>
  <si>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</si>
  <si>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</si>
  <si>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</si>
  <si>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</si>
  <si>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</si>
  <si>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</si>
  <si>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</si>
  <si>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</si>
  <si>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</si>
  <si>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</si>
  <si>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</si>
  <si>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</si>
  <si>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</si>
  <si>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</si>
  <si>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</si>
  <si>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</si>
  <si>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</si>
  <si>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</si>
  <si>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</si>
  <si>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</si>
  <si>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</si>
  <si>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</si>
  <si>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</si>
  <si>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</si>
  <si>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</si>
  <si>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</si>
  <si>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</si>
  <si>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</si>
  <si>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</si>
  <si>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</si>
  <si>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</si>
  <si>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</si>
  <si>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</si>
  <si>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</si>
  <si>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</si>
  <si>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</si>
  <si>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</si>
  <si>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</si>
  <si>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</si>
  <si>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</si>
  <si>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</si>
  <si>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</si>
  <si>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</si>
  <si>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</si>
  <si>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</si>
  <si>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</si>
  <si>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</si>
  <si>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</si>
  <si>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</si>
  <si>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</si>
  <si>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</si>
  <si>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</si>
  <si>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</si>
  <si>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</si>
  <si>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</si>
  <si>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</si>
  <si>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</si>
  <si>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</si>
  <si>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</si>
  <si>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</si>
  <si>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</si>
  <si>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</si>
  <si>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</si>
  <si>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</si>
  <si>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</si>
  <si>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</si>
  <si>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</si>
  <si>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</si>
  <si>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</si>
  <si>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</si>
  <si>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</si>
  <si>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</si>
  <si>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</si>
  <si>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</si>
  <si>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</si>
  <si>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</si>
  <si>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</si>
  <si>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</si>
  <si>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</si>
  <si>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</si>
  <si>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</si>
  <si>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</si>
  <si>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</si>
  <si>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</si>
  <si>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</si>
  <si>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</si>
  <si>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</si>
  <si>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</si>
  <si>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</si>
  <si>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</si>
  <si>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</si>
  <si>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</si>
  <si>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</si>
  <si>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</si>
  <si>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</si>
  <si>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</si>
  <si>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</si>
  <si>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</si>
  <si>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</si>
  <si>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</si>
  <si>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</si>
  <si>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</si>
  <si>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</si>
  <si>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</si>
  <si>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</si>
  <si>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</si>
  <si>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</si>
  <si>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</si>
  <si>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</si>
  <si>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</si>
  <si>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</si>
  <si>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</si>
  <si>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</si>
  <si>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</si>
  <si>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</si>
  <si>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</si>
  <si>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</si>
  <si>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</si>
  <si>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</si>
  <si>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</si>
  <si>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</si>
  <si>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</si>
  <si>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</si>
  <si>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</si>
  <si>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</si>
  <si>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</si>
  <si>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</si>
  <si>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</si>
  <si>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</si>
  <si>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</si>
  <si>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</si>
  <si>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</si>
  <si>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</si>
  <si>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</si>
  <si>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</si>
  <si>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</si>
  <si>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</si>
  <si>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</si>
  <si>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</si>
  <si>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</si>
  <si>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</si>
  <si>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</si>
  <si>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</si>
  <si>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</si>
  <si>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</si>
  <si>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</si>
  <si>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</si>
  <si>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</si>
  <si>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</si>
  <si>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</si>
  <si>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</si>
  <si>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</si>
  <si>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</si>
  <si>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</si>
  <si>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</si>
  <si>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</si>
  <si>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</si>
  <si>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</si>
  <si>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</si>
  <si>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</si>
  <si>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</si>
  <si>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</si>
  <si>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</si>
  <si>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</si>
  <si>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</si>
  <si>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</si>
  <si>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</si>
  <si>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</si>
  <si>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</si>
  <si>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</si>
  <si>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</si>
  <si>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</si>
  <si>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</si>
  <si>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</si>
  <si>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</si>
  <si>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</si>
  <si>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</si>
  <si>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</si>
  <si>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</si>
  <si>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</si>
  <si>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</si>
  <si>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</si>
  <si>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</si>
  <si>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</si>
  <si>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</si>
  <si>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</si>
  <si>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</si>
  <si>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</si>
  <si>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</si>
  <si>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</si>
  <si>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</si>
  <si>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</si>
  <si>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</si>
  <si>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</si>
  <si>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</si>
  <si>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</si>
  <si>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</si>
  <si>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</si>
  <si>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</si>
  <si>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</si>
  <si>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</si>
  <si>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</si>
  <si>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</si>
  <si>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</si>
  <si>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</si>
  <si>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</si>
  <si>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</si>
  <si>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</si>
  <si>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</si>
  <si>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</si>
  <si>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</si>
  <si>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</si>
  <si>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</si>
  <si>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</si>
  <si>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</si>
  <si>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</si>
  <si>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</si>
  <si>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</si>
  <si>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</si>
  <si>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</si>
  <si>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</si>
  <si>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</si>
  <si>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</si>
  <si>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</si>
  <si>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</si>
  <si>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</si>
  <si>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</si>
  <si>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</si>
  <si>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</si>
  <si>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</si>
  <si>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</si>
  <si>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</si>
  <si>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</si>
  <si>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</si>
  <si>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</si>
  <si>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</si>
  <si>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</si>
  <si>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</si>
  <si>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</si>
  <si>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</si>
  <si>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</si>
  <si>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</si>
  <si>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</si>
  <si>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</si>
  <si>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</si>
  <si>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</si>
  <si>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</si>
  <si>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</si>
  <si>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</si>
  <si>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</si>
  <si>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</si>
  <si>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</si>
  <si>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</si>
  <si>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</si>
  <si>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</si>
  <si>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</si>
  <si>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</si>
  <si>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</si>
  <si>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</si>
  <si>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</si>
  <si>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</si>
  <si>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</si>
  <si>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</si>
  <si>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</si>
  <si>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</si>
  <si>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</si>
  <si>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</si>
  <si>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</si>
  <si>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</si>
  <si>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</si>
  <si>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</si>
  <si>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</si>
  <si>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</si>
  <si>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</si>
  <si>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</si>
  <si>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</si>
  <si>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</si>
  <si>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</si>
  <si>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</si>
  <si>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</si>
  <si>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</si>
  <si>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</si>
  <si>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</si>
  <si>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</si>
  <si>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</si>
  <si>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</si>
  <si>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</si>
  <si>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</si>
  <si>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</si>
  <si>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</si>
  <si>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</si>
  <si>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</si>
  <si>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</si>
  <si>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</si>
  <si>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</si>
  <si>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</si>
  <si>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</si>
  <si>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</si>
  <si>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</si>
  <si>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</si>
  <si>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</si>
  <si>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</si>
  <si>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</si>
  <si>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</si>
  <si>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</si>
  <si>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</si>
  <si>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</si>
  <si>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</si>
  <si>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</si>
  <si>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</si>
  <si>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</si>
  <si>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</si>
  <si>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</si>
  <si>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</si>
  <si>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</si>
  <si>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</si>
  <si>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</si>
  <si>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</si>
  <si>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</si>
  <si>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</si>
  <si>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</si>
  <si>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</si>
  <si>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</si>
  <si>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</si>
  <si>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</si>
  <si>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</si>
  <si>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</si>
  <si>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</si>
  <si>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</si>
  <si>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</si>
  <si>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</si>
  <si>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</si>
  <si>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</si>
  <si>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</si>
  <si>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</si>
  <si>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</si>
  <si>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</si>
  <si>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</si>
  <si>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</si>
  <si>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</si>
  <si>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</si>
  <si>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</si>
  <si>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</si>
  <si>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</si>
  <si>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</si>
  <si>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</si>
  <si>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</si>
  <si>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</si>
  <si>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</si>
  <si>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</si>
  <si>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</si>
  <si>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</si>
  <si>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</si>
  <si>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</si>
  <si>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</si>
  <si>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</si>
  <si>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</si>
  <si>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</si>
  <si>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</si>
  <si>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</si>
  <si>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</si>
  <si>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</si>
  <si>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</si>
  <si>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</si>
  <si>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</si>
  <si>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</si>
  <si>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</si>
  <si>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</si>
  <si>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</si>
  <si>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</si>
  <si>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</si>
  <si>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</si>
  <si>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</si>
  <si>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</si>
  <si>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</si>
  <si>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</si>
  <si>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</si>
  <si>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</si>
  <si>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</si>
  <si>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</si>
  <si>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</si>
  <si>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</si>
  <si>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</si>
  <si>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</si>
  <si>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</si>
  <si>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</si>
  <si>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</si>
  <si>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</si>
  <si>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</si>
  <si>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</si>
  <si>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</si>
  <si>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</si>
  <si>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</si>
  <si>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</si>
  <si>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</si>
  <si>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</si>
  <si>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</si>
  <si>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</si>
  <si>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</si>
  <si>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</si>
  <si>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</si>
  <si>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</si>
  <si>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</si>
  <si>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</si>
  <si>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</si>
  <si>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</si>
  <si>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</si>
  <si>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</si>
  <si>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</si>
  <si>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</si>
  <si>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</si>
  <si>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</si>
  <si>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</si>
  <si>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</si>
  <si>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</si>
  <si>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</si>
  <si>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</si>
  <si>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</si>
  <si>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</si>
  <si>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</si>
  <si>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</si>
  <si>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</si>
  <si>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</si>
  <si>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</si>
  <si>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</si>
  <si>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</si>
  <si>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</si>
  <si>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</si>
  <si>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</si>
  <si>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</si>
  <si>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</si>
  <si>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</si>
  <si>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</si>
  <si>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</si>
  <si>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</si>
  <si>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</si>
  <si>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</si>
  <si>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</si>
  <si>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</si>
  <si>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</si>
  <si>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</si>
  <si>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</si>
  <si>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</si>
  <si>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</si>
  <si>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</si>
  <si>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</si>
  <si>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</si>
  <si>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</si>
  <si>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</si>
  <si>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</si>
  <si>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</si>
  <si>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</si>
  <si>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</si>
  <si>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</si>
  <si>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</si>
  <si>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</si>
  <si>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</si>
  <si>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</si>
  <si>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</si>
  <si>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</si>
  <si>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</si>
  <si>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</si>
  <si>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</si>
  <si>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</si>
  <si>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</si>
  <si>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</si>
  <si>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</si>
  <si>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</si>
  <si>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</si>
  <si>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</si>
  <si>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</si>
  <si>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</si>
  <si>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</si>
  <si>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</si>
  <si>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</si>
  <si>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</si>
  <si>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</si>
  <si>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</si>
  <si>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</si>
  <si>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</si>
  <si>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</si>
  <si>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</si>
  <si>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</si>
  <si>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</si>
  <si>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</si>
  <si>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</si>
  <si>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</si>
  <si>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</si>
  <si>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</si>
  <si>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</si>
  <si>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</si>
  <si>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</si>
  <si>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</si>
  <si>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</si>
  <si>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</si>
  <si>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</si>
  <si>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</si>
  <si>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</si>
  <si>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</si>
  <si>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</si>
  <si>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</si>
  <si>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</si>
  <si>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</si>
  <si>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</si>
  <si>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</si>
  <si>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</si>
  <si>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</si>
  <si>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</si>
  <si>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</si>
  <si>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</si>
  <si>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</si>
  <si>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</si>
  <si>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</si>
  <si>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</si>
  <si>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</si>
  <si>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</si>
  <si>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</si>
  <si>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</si>
  <si>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</si>
  <si>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</si>
  <si>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</si>
  <si>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</si>
  <si>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</si>
  <si>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</si>
  <si>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</si>
  <si>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</si>
  <si>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</si>
  <si>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</si>
  <si>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</si>
  <si>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</si>
  <si>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</si>
  <si>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</si>
  <si>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</si>
  <si>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</si>
  <si>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</si>
  <si>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</si>
  <si>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</si>
  <si>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</si>
  <si>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</si>
  <si>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</si>
  <si>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</si>
  <si>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</si>
  <si>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</si>
  <si>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</si>
  <si>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</si>
  <si>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</si>
  <si>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</si>
  <si>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</si>
  <si>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</si>
  <si>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</si>
  <si>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</si>
  <si>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</si>
  <si>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</si>
  <si>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</si>
  <si>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</si>
  <si>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</si>
  <si>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</si>
  <si>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</si>
  <si>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</si>
  <si>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</si>
  <si>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</si>
  <si>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</si>
  <si>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</si>
  <si>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</si>
  <si>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</si>
  <si>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</si>
  <si>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</si>
  <si>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</si>
  <si>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</si>
  <si>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</si>
  <si>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</si>
  <si>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</si>
  <si>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</si>
  <si>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</si>
  <si>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</si>
  <si>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</si>
  <si>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</si>
  <si>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</si>
  <si>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</si>
  <si>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</si>
  <si>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</si>
  <si>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</si>
  <si>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</si>
  <si>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</si>
  <si>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</si>
  <si>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</si>
  <si>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</si>
  <si>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</si>
  <si>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</si>
  <si>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</si>
  <si>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</si>
  <si>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</si>
  <si>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</si>
  <si>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</si>
  <si>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</si>
  <si>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</si>
  <si>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</si>
  <si>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</si>
  <si>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</si>
  <si>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</si>
  <si>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</si>
  <si>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</si>
  <si>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</si>
  <si>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</si>
  <si>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</si>
  <si>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</si>
  <si>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</si>
  <si>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</si>
  <si>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</si>
  <si>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</si>
  <si>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</si>
  <si>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</si>
  <si>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</si>
  <si>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</si>
  <si>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</si>
  <si>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</si>
  <si>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</si>
  <si>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</si>
  <si>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</si>
  <si>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</si>
  <si>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</si>
  <si>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</si>
  <si>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</si>
  <si>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</si>
  <si>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</si>
  <si>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</si>
  <si>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</si>
  <si>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</si>
  <si>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</si>
  <si>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</si>
  <si>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</si>
  <si>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</si>
  <si>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</si>
  <si>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</si>
  <si>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</si>
  <si>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</si>
  <si>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</si>
  <si>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</si>
  <si>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</si>
  <si>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</si>
  <si>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</si>
  <si>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</si>
  <si>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</si>
  <si>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</si>
  <si>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</si>
  <si>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</si>
  <si>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</si>
  <si>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</si>
  <si>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</si>
  <si>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</si>
  <si>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</si>
  <si>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</si>
  <si>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</si>
  <si>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</si>
  <si>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</si>
  <si>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</si>
  <si>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</si>
  <si>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</si>
  <si>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</si>
  <si>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</si>
  <si>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</si>
  <si>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</si>
  <si>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</si>
  <si>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</si>
  <si>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</si>
  <si>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</si>
  <si>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</si>
  <si>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</si>
  <si>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</si>
  <si>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</si>
  <si>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</si>
  <si>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</si>
  <si>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</si>
  <si>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</si>
  <si>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</si>
  <si>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</si>
  <si>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</si>
  <si>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</si>
  <si>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</si>
  <si>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</si>
  <si>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</si>
  <si>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</si>
  <si>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</si>
  <si>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</si>
  <si>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</si>
  <si>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</si>
  <si>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</si>
  <si>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</si>
  <si>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</si>
  <si>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</si>
  <si>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</si>
  <si>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</si>
  <si>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</si>
  <si>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</si>
  <si>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</si>
  <si>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</si>
  <si>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</si>
  <si>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</si>
  <si>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</si>
  <si>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</si>
  <si>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</si>
  <si>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</si>
  <si>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</si>
  <si>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</si>
  <si>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</si>
  <si>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</si>
  <si>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</si>
  <si>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</si>
  <si>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</si>
  <si>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</si>
  <si>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</si>
  <si>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</si>
  <si>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</si>
  <si>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</si>
  <si>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</si>
  <si>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</si>
  <si>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</si>
  <si>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</si>
  <si>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</si>
  <si>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</si>
  <si>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</si>
  <si>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</si>
  <si>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</si>
  <si>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</si>
  <si>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</si>
  <si>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</si>
  <si>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</si>
  <si>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</si>
  <si>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</si>
  <si>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</si>
  <si>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</si>
  <si>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</si>
  <si>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</si>
  <si>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</si>
  <si>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</si>
  <si>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</si>
  <si>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</si>
  <si>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</si>
  <si>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</si>
  <si>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</si>
  <si>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</si>
  <si>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</si>
  <si>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</si>
  <si>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</si>
  <si>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</si>
  <si>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</si>
  <si>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</si>
  <si>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</si>
  <si>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</si>
  <si>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</si>
  <si>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</si>
  <si>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</si>
  <si>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</si>
  <si>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</si>
  <si>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</si>
  <si>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</si>
  <si>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</si>
  <si>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</si>
  <si>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</si>
  <si>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</si>
  <si>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</si>
  <si>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</si>
  <si>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</si>
  <si>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</si>
  <si>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</si>
  <si>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</si>
  <si>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</si>
  <si>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</si>
  <si>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</si>
  <si>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</si>
  <si>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</si>
  <si>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</si>
  <si>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</si>
  <si>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</si>
  <si>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</si>
  <si>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</si>
  <si>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</si>
  <si>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</si>
  <si>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</si>
  <si>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</si>
  <si>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</si>
  <si>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</si>
  <si>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</si>
  <si>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</si>
  <si>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</si>
  <si>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</si>
  <si>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</si>
  <si>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</si>
  <si>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</si>
  <si>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</si>
  <si>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</si>
  <si>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</si>
  <si>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</si>
  <si>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</si>
  <si>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</si>
  <si>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</si>
  <si>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</si>
  <si>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</si>
  <si>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</si>
  <si>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</si>
  <si>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</si>
  <si>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</si>
  <si>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</si>
  <si>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</si>
  <si>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</si>
  <si>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</si>
  <si>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</si>
  <si>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</si>
  <si>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</si>
  <si>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</si>
  <si>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</si>
  <si>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</si>
  <si>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</si>
  <si>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</si>
  <si>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</si>
  <si>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</si>
  <si>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</si>
  <si>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</si>
  <si>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</si>
  <si>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</si>
  <si>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</si>
  <si>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</si>
  <si>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</si>
  <si>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</si>
  <si>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</si>
  <si>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</si>
  <si>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</si>
  <si>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</si>
  <si>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</si>
  <si>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</si>
  <si>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</si>
  <si>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</si>
  <si>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</si>
  <si>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</si>
  <si>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</si>
  <si>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</si>
  <si>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</si>
  <si>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</si>
  <si>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</si>
  <si>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</si>
  <si>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</si>
  <si>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</si>
  <si>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</si>
  <si>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</si>
  <si>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</si>
  <si>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</si>
  <si>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</si>
  <si>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</si>
  <si>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</si>
  <si>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</si>
  <si>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</si>
  <si>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</si>
  <si>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</si>
  <si>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</si>
  <si>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</si>
  <si>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</si>
  <si>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</si>
  <si>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</si>
  <si>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</si>
  <si>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</si>
  <si>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</si>
  <si>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</si>
  <si>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</si>
  <si>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</si>
  <si>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</si>
  <si>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</si>
  <si>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</si>
  <si>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</si>
  <si>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</si>
  <si>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</si>
  <si>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</si>
  <si>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</si>
  <si>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</si>
  <si>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</si>
  <si>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</si>
  <si>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</si>
  <si>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</si>
  <si>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</si>
  <si>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</si>
  <si>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</si>
  <si>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</si>
  <si>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</si>
  <si>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</si>
  <si>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</si>
  <si>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</si>
  <si>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</si>
  <si>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</si>
  <si>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</si>
  <si>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</si>
  <si>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</si>
  <si>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</si>
  <si>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</si>
  <si>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</si>
  <si>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</si>
  <si>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</si>
  <si>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</si>
  <si>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</si>
  <si>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</si>
  <si>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</si>
  <si>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</si>
  <si>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</si>
  <si>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</si>
  <si>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</si>
  <si>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</si>
  <si>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</si>
  <si>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</si>
  <si>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</si>
  <si>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</si>
  <si>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</si>
  <si>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</si>
  <si>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</si>
  <si>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</si>
  <si>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</si>
  <si>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</si>
  <si>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</si>
  <si>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</si>
  <si>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</si>
  <si>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</si>
  <si>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</si>
  <si>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</si>
  <si>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</si>
  <si>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</si>
  <si>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</si>
  <si>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</si>
  <si>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</si>
  <si>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</si>
  <si>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</si>
  <si>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</si>
  <si>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</si>
  <si>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</si>
  <si>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</si>
  <si>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</si>
  <si>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</si>
  <si>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</si>
  <si>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</si>
  <si>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</si>
  <si>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</si>
  <si>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</si>
  <si>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</si>
  <si>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</si>
  <si>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</si>
  <si>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</si>
  <si>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</si>
  <si>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</si>
  <si>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</si>
  <si>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</si>
  <si>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</si>
  <si>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</si>
  <si>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</si>
  <si>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</si>
  <si>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</si>
  <si>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</si>
  <si>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</si>
  <si>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</si>
  <si>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</si>
  <si>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</si>
  <si>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</si>
  <si>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</si>
  <si>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</si>
  <si>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</si>
  <si>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</si>
  <si>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</si>
  <si>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</si>
  <si>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</si>
  <si>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</si>
  <si>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</si>
  <si>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</si>
  <si>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</si>
  <si>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</si>
  <si>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</si>
  <si>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</si>
  <si>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</si>
  <si>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</si>
  <si>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</si>
  <si>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</si>
  <si>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</si>
  <si>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</si>
  <si>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</si>
  <si>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</si>
  <si>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</si>
  <si>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</si>
  <si>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</si>
  <si>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</si>
  <si>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</si>
  <si>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</si>
  <si>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</si>
  <si>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</si>
  <si>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</si>
  <si>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</si>
  <si>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</si>
  <si>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</si>
  <si>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</si>
  <si>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</si>
  <si>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</si>
  <si>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</si>
  <si>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</si>
  <si>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</si>
  <si>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</si>
  <si>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</si>
  <si>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</si>
  <si>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</si>
  <si>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</si>
  <si>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</si>
  <si>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</si>
  <si>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</si>
  <si>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</si>
  <si>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</si>
  <si>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</si>
  <si>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</si>
  <si>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</si>
  <si>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</si>
  <si>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</si>
  <si>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</si>
  <si>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</si>
  <si>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</si>
  <si>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</si>
  <si>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</si>
  <si>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</si>
  <si>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</si>
  <si>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</si>
  <si>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</si>
  <si>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</si>
  <si>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</si>
  <si>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</si>
  <si>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</si>
  <si>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</si>
  <si>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</si>
  <si>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</si>
  <si>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</si>
  <si>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</si>
  <si>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</si>
  <si>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</si>
  <si>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</si>
  <si>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</si>
  <si>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</si>
  <si>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</si>
  <si>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</si>
  <si>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</si>
  <si>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</si>
  <si>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</si>
  <si>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</si>
  <si>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</si>
  <si>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</si>
  <si>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</si>
  <si>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</si>
  <si>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</si>
  <si>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</si>
  <si>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</si>
  <si>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</si>
  <si>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</si>
  <si>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</si>
  <si>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</si>
  <si>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</si>
  <si>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</si>
  <si>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</si>
  <si>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</si>
  <si>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</si>
  <si>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</si>
  <si>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</si>
  <si>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</si>
  <si>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</si>
  <si>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</si>
  <si>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</si>
  <si>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</si>
  <si>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</si>
  <si>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</si>
  <si>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</si>
  <si>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</si>
  <si>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</si>
  <si>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</si>
  <si>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</si>
  <si>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</si>
  <si>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</si>
  <si>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</si>
  <si>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</si>
  <si>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</si>
  <si>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</si>
  <si>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</si>
  <si>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</si>
  <si>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</si>
  <si>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</si>
  <si>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</si>
  <si>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</si>
  <si>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</si>
  <si>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</si>
  <si>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</si>
  <si>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</si>
  <si>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</si>
  <si>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</si>
  <si>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</si>
  <si>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</si>
  <si>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</si>
  <si>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</si>
  <si>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</si>
  <si>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</si>
  <si>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</si>
  <si>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</si>
  <si>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</si>
  <si>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</si>
  <si>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</si>
  <si>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</si>
  <si>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</si>
  <si>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</si>
  <si>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</si>
  <si>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</si>
  <si>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</si>
  <si>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</si>
  <si>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</si>
  <si>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</si>
  <si>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</si>
  <si>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</si>
  <si>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</si>
  <si>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</si>
  <si>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</si>
  <si>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</si>
  <si>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</si>
  <si>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</si>
  <si>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</si>
  <si>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</si>
  <si>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</si>
  <si>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</si>
  <si>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</si>
  <si>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</si>
  <si>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</si>
  <si>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</si>
  <si>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</si>
  <si>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</si>
  <si>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</si>
  <si>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</si>
  <si>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</si>
  <si>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</si>
  <si>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</si>
  <si>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</si>
  <si>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</si>
  <si>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</si>
  <si>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</si>
  <si>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</si>
  <si>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</si>
  <si>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</si>
  <si>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</si>
  <si>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</si>
  <si>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</si>
  <si>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</si>
  <si>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</si>
  <si>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</si>
  <si>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</si>
  <si>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</si>
  <si>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</si>
  <si>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</si>
  <si>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</si>
  <si>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</si>
  <si>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</si>
  <si>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</si>
  <si>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</si>
  <si>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</si>
  <si>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</si>
  <si>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</si>
  <si>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</si>
  <si>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</si>
  <si>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</si>
  <si>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</si>
  <si>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</si>
  <si>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</si>
  <si>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</si>
  <si>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</si>
  <si>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</si>
  <si>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</si>
  <si>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</si>
  <si>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</si>
  <si>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</si>
  <si>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</si>
  <si>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</si>
  <si>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</si>
  <si>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</si>
  <si>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</si>
  <si>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</si>
  <si>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</si>
  <si>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</si>
  <si>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</si>
  <si>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</si>
  <si>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</si>
  <si>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</si>
  <si>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</si>
  <si>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</si>
  <si>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</si>
  <si>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</si>
  <si>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</si>
  <si>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</si>
  <si>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</si>
  <si>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</si>
  <si>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</si>
  <si>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</si>
  <si>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</si>
  <si>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</si>
  <si>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</si>
  <si>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</si>
  <si>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</si>
  <si>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</si>
  <si>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</si>
  <si>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</si>
  <si>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</si>
  <si>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</si>
  <si>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</si>
  <si>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</si>
  <si>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</si>
  <si>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</si>
  <si>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</si>
  <si>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</si>
  <si>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</si>
  <si>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</si>
  <si>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</si>
  <si>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</si>
  <si>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</si>
  <si>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</si>
  <si>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</si>
  <si>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</si>
  <si>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</si>
  <si>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</si>
  <si>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</si>
  <si>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</si>
  <si>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</si>
  <si>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</si>
  <si>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</si>
  <si>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</si>
  <si>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</si>
  <si>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</si>
  <si>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</si>
  <si>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</si>
  <si>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</si>
  <si>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</si>
  <si>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</si>
  <si>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</si>
  <si>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</si>
  <si>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</si>
  <si>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</si>
  <si>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</si>
  <si>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</si>
  <si>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</si>
  <si>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</si>
  <si>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</si>
  <si>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</si>
  <si>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</si>
  <si>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</si>
  <si>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</si>
  <si>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</si>
  <si>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</si>
  <si>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</si>
  <si>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</si>
  <si>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</si>
  <si>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</si>
  <si>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</si>
  <si>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</si>
  <si>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</si>
  <si>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</si>
  <si>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</si>
  <si>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</si>
  <si>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</si>
  <si>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</si>
  <si>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</si>
  <si>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</si>
  <si>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</si>
  <si>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</si>
  <si>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</si>
  <si>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</si>
  <si>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</si>
  <si>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</si>
  <si>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</si>
  <si>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</si>
  <si>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</si>
  <si>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</si>
  <si>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</si>
  <si>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</si>
  <si>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</si>
  <si>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</si>
  <si>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</si>
  <si>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</si>
  <si>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</si>
  <si>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</si>
  <si>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</si>
  <si>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</si>
  <si>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</si>
  <si>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</si>
  <si>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</si>
  <si>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</si>
  <si>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</si>
  <si>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</si>
  <si>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</si>
  <si>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</si>
  <si>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</si>
  <si>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</si>
  <si>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</si>
  <si>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</si>
  <si>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</si>
  <si>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</si>
  <si>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</si>
  <si>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</si>
  <si>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</si>
  <si>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</si>
  <si>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</si>
  <si>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</si>
  <si>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</si>
  <si>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</si>
  <si>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</si>
  <si>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</si>
  <si>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</si>
  <si>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</si>
  <si>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</si>
  <si>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</si>
  <si>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</si>
  <si>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</si>
  <si>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</si>
  <si>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</si>
  <si>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</si>
  <si>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</si>
  <si>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</si>
  <si>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</si>
  <si>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</si>
  <si>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</si>
  <si>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</si>
  <si>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</si>
  <si>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</si>
  <si>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</si>
  <si>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</si>
  <si>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</si>
  <si>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</si>
  <si>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</si>
  <si>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</si>
  <si>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</si>
  <si>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</si>
  <si>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</si>
  <si>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</si>
  <si>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</si>
  <si>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</si>
  <si>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</si>
  <si>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</si>
  <si>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</si>
  <si>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</si>
  <si>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</si>
  <si>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</si>
  <si>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</si>
  <si>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</si>
  <si>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</si>
  <si>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</si>
  <si>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</si>
  <si>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</si>
  <si>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</si>
  <si>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</si>
  <si>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</si>
  <si>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</si>
  <si>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</si>
  <si>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</si>
  <si>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</si>
  <si>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</si>
  <si>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</si>
  <si>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</si>
  <si>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</si>
  <si>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</si>
  <si>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</si>
  <si>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</si>
  <si>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</si>
  <si>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</si>
  <si>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</si>
  <si>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</si>
  <si>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</si>
  <si>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</si>
  <si>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</si>
  <si>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</si>
  <si>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</si>
  <si>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</si>
  <si>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</si>
  <si>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</si>
  <si>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</si>
  <si>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</si>
  <si>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</si>
  <si>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</si>
  <si>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</si>
  <si>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</si>
  <si>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</si>
  <si>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</si>
  <si>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</si>
  <si>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</si>
  <si>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</si>
  <si>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</si>
  <si>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</si>
  <si>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</si>
  <si>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</si>
  <si>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</si>
  <si>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</si>
  <si>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</si>
  <si>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</si>
  <si>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</si>
  <si>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</si>
  <si>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</si>
  <si>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</si>
  <si>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</si>
  <si>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</si>
  <si>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</si>
  <si>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</si>
  <si>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</si>
  <si>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</si>
  <si>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</si>
  <si>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</si>
  <si>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</si>
  <si>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</si>
  <si>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</si>
  <si>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</si>
  <si>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</si>
  <si>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</si>
  <si>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</si>
  <si>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</si>
  <si>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</si>
  <si>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</si>
  <si>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</si>
  <si>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</si>
  <si>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</si>
  <si>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</si>
  <si>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</si>
  <si>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</si>
  <si>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</si>
  <si>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</si>
  <si>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</si>
  <si>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</si>
  <si>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</si>
  <si>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</si>
  <si>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</si>
  <si>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</si>
  <si>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</si>
  <si>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</si>
  <si>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</si>
  <si>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</si>
  <si>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</si>
  <si>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</si>
  <si>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</si>
  <si>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</si>
  <si>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</si>
  <si>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</si>
  <si>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</si>
  <si>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</si>
  <si>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</si>
  <si>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</si>
  <si>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</si>
  <si>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</si>
  <si>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</si>
  <si>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</si>
  <si>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</si>
  <si>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</si>
  <si>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</si>
  <si>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</si>
  <si>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</si>
  <si>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</si>
  <si>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</si>
  <si>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</si>
  <si>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</si>
  <si>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</si>
  <si>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</si>
  <si>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</si>
  <si>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</si>
  <si>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</si>
  <si>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</si>
  <si>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</si>
  <si>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</si>
  <si>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</si>
  <si>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</si>
  <si>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</si>
  <si>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</si>
  <si>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</si>
  <si>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</si>
  <si>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</si>
  <si>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</si>
  <si>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</si>
  <si>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</si>
  <si>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</si>
  <si>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</si>
  <si>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</si>
  <si>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</si>
  <si>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</si>
  <si>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</si>
  <si>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</si>
  <si>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</si>
  <si>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</si>
  <si>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</si>
  <si>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</si>
  <si>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</si>
  <si>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</si>
  <si>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</si>
  <si>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</si>
  <si>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</si>
  <si>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</si>
  <si>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</si>
  <si>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</si>
  <si>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</si>
  <si>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</si>
  <si>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</si>
  <si>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</si>
  <si>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</si>
  <si>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</si>
  <si>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</si>
  <si>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</si>
  <si>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</si>
  <si>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</si>
  <si>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</si>
  <si>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</si>
  <si>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</si>
  <si>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</si>
  <si>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</si>
  <si>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</si>
  <si>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</si>
  <si>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</si>
  <si>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</si>
  <si>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</si>
  <si>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</si>
  <si>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</si>
  <si>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</si>
  <si>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</si>
  <si>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</si>
  <si>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</si>
  <si>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</si>
  <si>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</si>
  <si>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</si>
  <si>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</si>
  <si>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</si>
  <si>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</si>
  <si>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</si>
  <si>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</si>
  <si>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</si>
  <si>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</si>
  <si>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</si>
  <si>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</si>
  <si>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</si>
  <si>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</si>
  <si>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</si>
  <si>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</si>
  <si>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</si>
  <si>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</si>
  <si>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</si>
  <si>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</si>
  <si>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</si>
  <si>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</si>
  <si>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</si>
  <si>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</si>
  <si>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</si>
  <si>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</si>
  <si>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</si>
  <si>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</si>
  <si>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</si>
  <si>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</si>
  <si>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</si>
  <si>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</si>
  <si>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</si>
  <si>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</si>
  <si>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</si>
  <si>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</si>
  <si>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</si>
  <si>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</si>
  <si>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</si>
  <si>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</si>
  <si>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</si>
  <si>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</si>
  <si>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</si>
  <si>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</si>
  <si>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</si>
  <si>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</si>
  <si>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</si>
  <si>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</si>
  <si>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</si>
  <si>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</si>
  <si>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</si>
  <si>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</si>
  <si>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</si>
  <si>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</si>
  <si>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</si>
  <si>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</si>
  <si>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</si>
  <si>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</si>
  <si>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</si>
  <si>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</si>
  <si>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</si>
  <si>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</si>
  <si>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</si>
  <si>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</si>
  <si>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</si>
  <si>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</si>
  <si>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</si>
  <si>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</si>
  <si>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</si>
  <si>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</si>
  <si>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</si>
  <si>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</si>
  <si>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</si>
  <si>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</si>
  <si>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</si>
  <si>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</si>
  <si>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</si>
  <si>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</si>
  <si>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</si>
  <si>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</si>
  <si>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</si>
  <si>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</si>
  <si>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</si>
  <si>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</si>
  <si>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</si>
  <si>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</si>
  <si>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</si>
  <si>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</si>
  <si>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</si>
  <si>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</si>
  <si>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</si>
  <si>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</si>
  <si>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</si>
  <si>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</si>
  <si>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</si>
  <si>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</si>
  <si>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</si>
  <si>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</si>
  <si>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</si>
  <si>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</si>
  <si>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</si>
  <si>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</si>
  <si>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</si>
  <si>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</si>
  <si>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</si>
  <si>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</si>
  <si>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</si>
  <si>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</si>
  <si>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</si>
  <si>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</si>
  <si>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</si>
  <si>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</si>
  <si>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</si>
  <si>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</si>
  <si>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</si>
  <si>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</si>
  <si>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</si>
  <si>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</si>
  <si>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</si>
  <si>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</si>
  <si>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</si>
  <si>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</si>
  <si>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</si>
  <si>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</si>
  <si>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</si>
  <si>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</si>
  <si>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</si>
  <si>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</si>
  <si>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</si>
  <si>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</si>
  <si>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</si>
  <si>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</si>
  <si>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</si>
  <si>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</si>
  <si>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</si>
  <si>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</si>
  <si>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</si>
  <si>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</si>
  <si>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</si>
  <si>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</si>
  <si>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</si>
  <si>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</si>
  <si>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</si>
  <si>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</si>
  <si>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</si>
  <si>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</si>
  <si>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</si>
  <si>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</si>
  <si>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</si>
  <si>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</si>
  <si>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</si>
  <si>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</si>
  <si>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</si>
  <si>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</si>
  <si>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</si>
  <si>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</si>
  <si>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</si>
  <si>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</si>
  <si>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</si>
  <si>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</si>
  <si>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</si>
  <si>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</si>
  <si>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</si>
  <si>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</si>
  <si>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</si>
  <si>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</si>
  <si>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</si>
  <si>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</si>
  <si>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</si>
  <si>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</si>
  <si>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</si>
  <si>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</si>
  <si>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</si>
  <si>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</si>
  <si>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</si>
  <si>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</si>
  <si>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</si>
  <si>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</si>
  <si>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</si>
  <si>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</si>
  <si>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</si>
  <si>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</si>
  <si>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</si>
  <si>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</si>
  <si>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</si>
  <si>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</si>
  <si>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</si>
  <si>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</si>
  <si>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</si>
  <si>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</si>
  <si>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</si>
  <si>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</si>
  <si>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</si>
  <si>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</si>
  <si>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</si>
  <si>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</si>
  <si>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</si>
  <si>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</si>
  <si>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</si>
  <si>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</si>
  <si>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</si>
  <si>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</si>
  <si>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</si>
  <si>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</si>
  <si>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</si>
  <si>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</si>
  <si>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</si>
  <si>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</si>
  <si>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</si>
  <si>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</si>
  <si>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</si>
  <si>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</si>
  <si>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</si>
  <si>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</si>
  <si>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</si>
  <si>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</si>
  <si>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</si>
  <si>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</si>
  <si>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</si>
  <si>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</si>
  <si>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</si>
  <si>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</si>
  <si>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</si>
  <si>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</si>
  <si>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</si>
  <si>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</si>
  <si>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</si>
  <si>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</si>
  <si>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</si>
  <si>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</si>
  <si>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</si>
  <si>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</si>
  <si>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</si>
  <si>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</si>
  <si>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</si>
  <si>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</si>
  <si>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</si>
  <si>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</si>
  <si>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</si>
  <si>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</si>
  <si>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</si>
  <si>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</si>
  <si>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</si>
  <si>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</si>
  <si>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</si>
  <si>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</si>
  <si>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</si>
  <si>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</si>
  <si>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</si>
  <si>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</si>
  <si>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</si>
  <si>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</si>
  <si>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</si>
  <si>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</si>
  <si>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</si>
  <si>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</si>
  <si>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</si>
  <si>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</si>
  <si>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</si>
  <si>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</si>
  <si>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</si>
  <si>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</si>
  <si>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</si>
  <si>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</si>
  <si>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</si>
  <si>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</si>
  <si>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</si>
  <si>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</si>
  <si>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</si>
  <si>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</si>
  <si>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</si>
  <si>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</si>
  <si>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</si>
  <si>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</si>
  <si>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</si>
  <si>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</si>
  <si>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</si>
  <si>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</si>
  <si>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</si>
  <si>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</si>
  <si>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</si>
  <si>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</si>
  <si>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</si>
  <si>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</si>
  <si>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</si>
  <si>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</si>
  <si>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</si>
  <si>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</si>
  <si>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</si>
  <si>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</si>
  <si>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</si>
  <si>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</si>
  <si>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</si>
  <si>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</si>
  <si>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</si>
  <si>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</si>
  <si>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</si>
  <si>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</si>
  <si>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</si>
  <si>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</si>
  <si>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</si>
  <si>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</si>
  <si>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</si>
  <si>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</si>
  <si>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</si>
  <si>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</si>
  <si>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</si>
  <si>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</si>
  <si>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</si>
  <si>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</si>
  <si>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</si>
  <si>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</si>
  <si>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</si>
  <si>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</si>
  <si>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</si>
  <si>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</si>
  <si>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</si>
  <si>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</si>
  <si>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</si>
  <si>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</si>
  <si>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</si>
  <si>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</si>
  <si>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</si>
  <si>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</si>
  <si>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</si>
  <si>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</si>
  <si>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</si>
  <si>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</si>
  <si>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</si>
  <si>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</si>
  <si>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</si>
  <si>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</si>
  <si>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</si>
  <si>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</si>
  <si>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</si>
  <si>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</si>
  <si>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</si>
  <si>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</si>
  <si>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</si>
  <si>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</si>
  <si>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</si>
  <si>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</si>
  <si>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</si>
  <si>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</si>
  <si>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</si>
  <si>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</si>
  <si>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</si>
  <si>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</si>
  <si>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</si>
  <si>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</si>
  <si>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</si>
  <si>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</si>
  <si>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</si>
  <si>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</si>
  <si>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</si>
  <si>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</si>
  <si>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</si>
  <si>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</si>
  <si>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</si>
  <si>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</si>
  <si>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</si>
  <si>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</si>
  <si>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</si>
  <si>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</si>
  <si>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</si>
  <si>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</si>
  <si>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</si>
  <si>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</si>
  <si>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</si>
  <si>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</si>
  <si>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</si>
  <si>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</si>
  <si>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</si>
  <si>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</si>
  <si>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</si>
  <si>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</si>
  <si>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</si>
  <si>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</si>
  <si>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</si>
  <si>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</si>
  <si>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</si>
  <si>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</si>
  <si>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</si>
  <si>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</si>
  <si>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</si>
  <si>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</si>
  <si>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</si>
  <si>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</si>
  <si>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</si>
  <si>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</si>
  <si>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</si>
  <si>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</si>
  <si>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</si>
  <si>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</si>
  <si>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</si>
  <si>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</si>
  <si>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</si>
  <si>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</si>
  <si>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</si>
  <si>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</si>
  <si>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</si>
  <si>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</si>
  <si>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</si>
  <si>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</si>
  <si>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</si>
  <si>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</si>
  <si>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</si>
  <si>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</si>
  <si>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</si>
  <si>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</si>
  <si>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</si>
  <si>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</si>
  <si>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</si>
  <si>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</si>
  <si>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</si>
  <si>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</si>
  <si>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</si>
  <si>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</si>
  <si>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</si>
  <si>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</si>
  <si>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</si>
  <si>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</si>
  <si>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</si>
  <si>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</si>
  <si>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</si>
  <si>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</si>
  <si>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</si>
  <si>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</si>
  <si>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</si>
  <si>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</si>
  <si>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</si>
  <si>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</si>
  <si>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</si>
  <si>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</si>
  <si>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</si>
  <si>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</si>
  <si>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</si>
  <si>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</si>
  <si>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</si>
  <si>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</si>
  <si>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</si>
  <si>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</si>
  <si>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</si>
  <si>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</si>
  <si>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</si>
  <si>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</si>
  <si>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</si>
  <si>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</si>
  <si>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</si>
  <si>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</si>
  <si>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</si>
  <si>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</si>
  <si>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</si>
  <si>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</si>
  <si>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</si>
  <si>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</si>
  <si>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</si>
  <si>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</si>
  <si>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</si>
  <si>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</si>
  <si>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</si>
  <si>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</si>
  <si>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</si>
  <si>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</si>
  <si>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</si>
  <si>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</si>
  <si>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</si>
  <si>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</si>
  <si>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</si>
  <si>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</si>
  <si>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</si>
  <si>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</si>
  <si>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</si>
  <si>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</si>
  <si>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</si>
  <si>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</si>
  <si>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</si>
  <si>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</si>
  <si>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</si>
  <si>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</si>
  <si>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</si>
  <si>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</si>
  <si>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</si>
  <si>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</si>
  <si>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</si>
  <si>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</si>
  <si>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</si>
  <si>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</si>
  <si>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</si>
  <si>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</si>
  <si>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</si>
  <si>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</si>
  <si>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</si>
  <si>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</si>
  <si>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</si>
  <si>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</si>
  <si>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</si>
  <si>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</si>
  <si>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</si>
  <si>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</si>
  <si>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</si>
  <si>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</si>
  <si>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</si>
  <si>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</si>
  <si>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</si>
  <si>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</si>
  <si>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</si>
  <si>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</si>
  <si>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</si>
  <si>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</si>
  <si>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</si>
  <si>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</si>
  <si>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</si>
  <si>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</si>
  <si>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</si>
  <si>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</si>
  <si>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</si>
  <si>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</si>
  <si>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</si>
  <si>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</si>
  <si>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</si>
  <si>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</si>
  <si>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</si>
  <si>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</si>
  <si>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</si>
  <si>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</si>
  <si>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</si>
  <si>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</si>
  <si>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</si>
  <si>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</si>
  <si>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</si>
  <si>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</si>
  <si>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</si>
  <si>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</si>
  <si>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</si>
  <si>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</si>
  <si>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</si>
  <si>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</si>
  <si>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</si>
  <si>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</si>
  <si>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</si>
  <si>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</si>
  <si>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</si>
  <si>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</si>
  <si>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</si>
  <si>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</si>
  <si>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</si>
  <si>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</si>
  <si>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</si>
  <si>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</si>
  <si>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</si>
  <si>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</si>
  <si>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</si>
  <si>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</si>
  <si>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</si>
  <si>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</si>
  <si>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</si>
  <si>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</si>
  <si>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</si>
  <si>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</si>
  <si>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</si>
  <si>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</si>
  <si>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</si>
  <si>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</si>
  <si>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</si>
  <si>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</si>
  <si>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</si>
  <si>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</si>
  <si>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</si>
  <si>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</si>
  <si>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</si>
  <si>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</si>
  <si>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</si>
  <si>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</si>
  <si>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</si>
  <si>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</si>
  <si>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</si>
  <si>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</si>
  <si>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</si>
  <si>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</si>
  <si>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</si>
  <si>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</si>
  <si>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</si>
  <si>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</si>
  <si>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</si>
  <si>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</si>
  <si>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</si>
  <si>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</si>
  <si>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</si>
  <si>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</si>
  <si>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</si>
  <si>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</si>
  <si>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</si>
  <si>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</si>
  <si>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</si>
  <si>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</si>
  <si>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</si>
  <si>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</si>
  <si>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</si>
  <si>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</si>
  <si>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</si>
  <si>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</si>
  <si>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</si>
  <si>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</si>
  <si>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</si>
  <si>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</si>
  <si>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</si>
  <si>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</si>
  <si>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</si>
  <si>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</si>
  <si>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</si>
  <si>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</si>
  <si>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</si>
  <si>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</si>
  <si>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</si>
  <si>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</si>
  <si>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</si>
  <si>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</si>
  <si>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</si>
  <si>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</si>
  <si>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</si>
  <si>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</si>
  <si>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</si>
  <si>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</si>
  <si>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</si>
  <si>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</si>
  <si>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</si>
  <si>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</si>
  <si>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</si>
  <si>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</si>
  <si>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</si>
  <si>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</si>
  <si>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</si>
  <si>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</si>
  <si>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</si>
  <si>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</si>
  <si>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</si>
  <si>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</si>
  <si>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</si>
  <si>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</si>
  <si>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</si>
  <si>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</si>
  <si>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</si>
  <si>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</si>
  <si>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</si>
  <si>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</si>
  <si>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</si>
  <si>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</si>
  <si>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</si>
  <si>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</si>
  <si>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</si>
  <si>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</si>
  <si>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</si>
  <si>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</si>
  <si>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</si>
  <si>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</si>
  <si>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</si>
  <si>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</si>
  <si>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</si>
  <si>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</si>
  <si>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</si>
  <si>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</si>
  <si>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</si>
  <si>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</si>
  <si>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</si>
  <si>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</si>
  <si>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</si>
  <si>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</si>
  <si>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</si>
  <si>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</si>
  <si>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</si>
  <si>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</si>
  <si>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</si>
  <si>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</si>
  <si>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</si>
  <si>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</si>
  <si>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</si>
  <si>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</si>
  <si>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</si>
  <si>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</si>
  <si>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</si>
  <si>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</si>
  <si>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</si>
  <si>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</si>
  <si>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</si>
  <si>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</si>
  <si>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</si>
  <si>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</si>
  <si>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</si>
  <si>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</si>
  <si>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</si>
  <si>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</si>
  <si>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</si>
  <si>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</si>
  <si>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</si>
  <si>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</si>
  <si>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</si>
  <si>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</si>
  <si>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</si>
  <si>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</si>
  <si>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</si>
  <si>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</si>
  <si>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</si>
  <si>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</si>
  <si>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</si>
  <si>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</si>
  <si>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</si>
  <si>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</si>
  <si>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</si>
  <si>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</si>
  <si>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</si>
  <si>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</si>
  <si>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</si>
  <si>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</si>
  <si>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</si>
  <si>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</si>
  <si>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</si>
  <si>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</si>
  <si>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</si>
  <si>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</si>
  <si>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</si>
  <si>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</si>
  <si>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</si>
  <si>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</si>
  <si>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</si>
  <si>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</si>
  <si>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</si>
  <si>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</si>
  <si>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</si>
  <si>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</si>
  <si>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</si>
  <si>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</si>
  <si>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</si>
  <si>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</si>
  <si>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</si>
  <si>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</si>
  <si>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</si>
  <si>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</si>
  <si>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</si>
  <si>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</si>
  <si>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</si>
  <si>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</si>
  <si>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</si>
  <si>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</si>
  <si>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</si>
  <si>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</si>
  <si>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</si>
  <si>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</si>
  <si>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</si>
  <si>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</si>
  <si>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</si>
  <si>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</si>
  <si>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</si>
  <si>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</si>
  <si>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</si>
  <si>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</si>
  <si>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</si>
  <si>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</si>
  <si>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</si>
  <si>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</si>
  <si>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</si>
  <si>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</si>
  <si>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</si>
  <si>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</si>
  <si>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</si>
  <si>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</si>
  <si>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</si>
  <si>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</si>
  <si>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</si>
  <si>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</si>
  <si>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</si>
  <si>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</si>
  <si>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</si>
  <si>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</si>
  <si>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</si>
  <si>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</si>
  <si>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</si>
  <si>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</si>
  <si>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</si>
  <si>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</si>
  <si>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</si>
  <si>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</si>
  <si>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</si>
  <si>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</si>
  <si>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</si>
  <si>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</si>
  <si>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</si>
  <si>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</si>
  <si>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</si>
  <si>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</si>
  <si>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</si>
  <si>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</si>
  <si>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</si>
  <si>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</si>
  <si>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</si>
  <si>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</si>
  <si>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</si>
  <si>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</si>
  <si>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</si>
  <si>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</si>
  <si>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</si>
  <si>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</si>
  <si>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</si>
  <si>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</si>
  <si>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</si>
  <si>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</si>
  <si>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</si>
  <si>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</si>
  <si>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</si>
  <si>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</si>
  <si>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</si>
  <si>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</si>
  <si>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</si>
  <si>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</si>
  <si>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</si>
  <si>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</si>
  <si>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</si>
  <si>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</si>
  <si>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</si>
  <si>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</si>
  <si>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</si>
  <si>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</si>
  <si>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</si>
  <si>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</si>
  <si>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</si>
  <si>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</si>
  <si>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</si>
  <si>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</si>
  <si>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</si>
  <si>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</si>
  <si>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</si>
  <si>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</si>
  <si>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</si>
  <si>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</si>
  <si>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</si>
  <si>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</si>
  <si>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</si>
  <si>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</si>
  <si>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</si>
  <si>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</si>
  <si>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</si>
  <si>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</si>
  <si>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</si>
  <si>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</si>
  <si>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</si>
  <si>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</si>
  <si>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</si>
  <si>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</si>
  <si>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</si>
  <si>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</si>
  <si>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</si>
  <si>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</si>
  <si>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</si>
  <si>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</si>
  <si>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</si>
  <si>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</si>
  <si>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</si>
  <si>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</si>
  <si>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</si>
  <si>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</si>
  <si>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</si>
  <si>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</si>
  <si>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</si>
  <si>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</si>
  <si>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</si>
  <si>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</si>
  <si>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</si>
  <si>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</si>
  <si>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</si>
  <si>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</si>
  <si>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</si>
  <si>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</si>
  <si>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</si>
  <si>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</si>
  <si>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</si>
  <si>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</si>
  <si>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</si>
  <si>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</si>
  <si>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</si>
  <si>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</si>
  <si>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</si>
  <si>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</si>
  <si>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</si>
  <si>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</si>
  <si>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</si>
  <si>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</si>
  <si>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</si>
  <si>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</si>
  <si>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</si>
  <si>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</si>
  <si>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</si>
  <si>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</si>
  <si>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</si>
  <si>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</si>
  <si>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</si>
  <si>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</si>
  <si>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</si>
  <si>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</si>
  <si>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</si>
  <si>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</si>
  <si>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</si>
  <si>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</si>
  <si>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</si>
  <si>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</si>
  <si>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</si>
  <si>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</si>
  <si>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</si>
  <si>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</si>
  <si>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</si>
  <si>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</si>
  <si>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</si>
  <si>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</si>
  <si>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</si>
  <si>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</si>
  <si>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</si>
  <si>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</si>
  <si>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</si>
  <si>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</si>
  <si>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</si>
  <si>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</si>
  <si>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</si>
  <si>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</si>
  <si>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</si>
  <si>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</si>
  <si>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</si>
  <si>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</si>
  <si>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</si>
  <si>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</si>
  <si>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</si>
  <si>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</si>
  <si>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</si>
  <si>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</si>
  <si>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</si>
  <si>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</si>
  <si>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</si>
  <si>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</si>
  <si>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</si>
  <si>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</si>
  <si>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</si>
  <si>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</si>
  <si>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</si>
  <si>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</si>
  <si>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</si>
  <si>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</si>
  <si>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</si>
  <si>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</si>
  <si>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</si>
  <si>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</si>
  <si>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</si>
  <si>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</si>
  <si>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</si>
  <si>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</si>
  <si>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</si>
  <si>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</si>
  <si>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</si>
  <si>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</si>
  <si>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</si>
  <si>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</si>
  <si>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</si>
  <si>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</si>
  <si>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</si>
  <si>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</si>
  <si>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</si>
  <si>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</si>
  <si>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</si>
  <si>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</si>
  <si>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</si>
  <si>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</si>
  <si>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</si>
  <si>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</si>
  <si>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</si>
  <si>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</si>
  <si>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</si>
  <si>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</si>
  <si>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</si>
  <si>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</si>
  <si>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</si>
  <si>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</si>
  <si>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</si>
  <si>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</si>
  <si>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</si>
  <si>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</si>
  <si>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</si>
  <si>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</si>
  <si>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</si>
  <si>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</si>
  <si>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</si>
  <si>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</si>
  <si>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</si>
  <si>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</si>
  <si>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</si>
  <si>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</si>
  <si>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</si>
  <si>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</si>
  <si>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</si>
  <si>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</si>
  <si>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</si>
  <si>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</si>
  <si>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</si>
  <si>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</si>
  <si>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</si>
  <si>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</si>
  <si>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</si>
  <si>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</si>
  <si>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</si>
  <si>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</si>
  <si>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</si>
  <si>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</si>
  <si>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</si>
  <si>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</si>
  <si>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</si>
  <si>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</si>
  <si>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</si>
  <si>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</si>
  <si>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</si>
  <si>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</si>
  <si>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</si>
  <si>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</si>
  <si>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</si>
  <si>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</si>
  <si>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</si>
  <si>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</si>
  <si>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</si>
  <si>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</si>
  <si>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</si>
  <si>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</si>
  <si>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</si>
  <si>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</si>
  <si>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</si>
  <si>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</si>
  <si>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</si>
  <si>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</si>
  <si>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</si>
  <si>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</si>
  <si>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</si>
  <si>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</si>
  <si>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</si>
  <si>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</si>
  <si>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</si>
  <si>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</si>
  <si>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</si>
  <si>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</si>
  <si>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</si>
  <si>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</si>
  <si>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</si>
  <si>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</si>
  <si>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</si>
  <si>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</si>
  <si>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</si>
  <si>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</si>
  <si>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</si>
  <si>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</si>
  <si>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</si>
  <si>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</si>
  <si>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</si>
  <si>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</si>
  <si>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</si>
  <si>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</si>
  <si>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</si>
  <si>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</si>
  <si>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</si>
  <si>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</si>
  <si>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</si>
  <si>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</si>
  <si>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</si>
  <si>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</si>
  <si>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</si>
  <si>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</si>
  <si>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</si>
  <si>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</si>
  <si>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</si>
  <si>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</si>
  <si>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</si>
  <si>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</si>
  <si>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</si>
  <si>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</si>
  <si>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</si>
  <si>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</si>
  <si>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</si>
  <si>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</si>
  <si>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</si>
  <si>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</si>
  <si>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</si>
  <si>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</si>
  <si>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</si>
  <si>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</si>
  <si>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</si>
  <si>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</si>
  <si>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</si>
  <si>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</si>
  <si>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</si>
  <si>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</si>
  <si>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</si>
  <si>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</si>
  <si>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</si>
  <si>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</si>
  <si>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</si>
  <si>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</si>
  <si>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</si>
  <si>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</si>
  <si>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</si>
  <si>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</si>
  <si>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</si>
  <si>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</si>
  <si>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</si>
  <si>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</si>
  <si>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</si>
  <si>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</si>
  <si>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</si>
  <si>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</si>
  <si>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</si>
  <si>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</si>
  <si>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</si>
  <si>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</si>
  <si>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</si>
  <si>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</si>
  <si>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</si>
  <si>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</si>
  <si>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</si>
  <si>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</si>
  <si>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</si>
  <si>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</si>
  <si>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</si>
  <si>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</si>
  <si>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</si>
  <si>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</si>
  <si>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</si>
  <si>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</si>
  <si>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</si>
  <si>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</si>
  <si>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</si>
  <si>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</si>
  <si>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</si>
  <si>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</si>
  <si>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</si>
  <si>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</si>
  <si>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</si>
  <si>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</si>
  <si>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</si>
  <si>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</si>
  <si>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</si>
  <si>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</si>
  <si>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</si>
  <si>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</si>
  <si>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</si>
  <si>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</si>
  <si>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</si>
  <si>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</si>
  <si>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</si>
  <si>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</si>
  <si>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</si>
  <si>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</si>
  <si>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</si>
  <si>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</si>
  <si>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</si>
  <si>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</si>
  <si>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</si>
  <si>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</si>
  <si>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</si>
  <si>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</si>
  <si>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</si>
  <si>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</si>
  <si>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</si>
  <si>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</si>
  <si>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</si>
  <si>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</si>
  <si>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</si>
  <si>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</si>
  <si>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</si>
  <si>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</si>
  <si>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</si>
  <si>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</si>
  <si>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</si>
  <si>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</si>
  <si>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</si>
  <si>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</si>
  <si>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</si>
  <si>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</si>
  <si>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</si>
  <si>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</si>
  <si>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</si>
  <si>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</si>
  <si>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</si>
  <si>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</si>
  <si>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</si>
  <si>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</si>
  <si>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</si>
  <si>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</si>
  <si>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</si>
  <si>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</si>
  <si>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</si>
  <si>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</si>
  <si>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</si>
  <si>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</si>
  <si>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</si>
  <si>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</si>
  <si>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</si>
  <si>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</si>
  <si>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</si>
  <si>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</si>
  <si>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</si>
  <si>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</si>
  <si>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</si>
  <si>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</si>
  <si>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</si>
  <si>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</si>
  <si>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</si>
  <si>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</si>
  <si>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</si>
  <si>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</si>
  <si>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</si>
  <si>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</si>
  <si>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</si>
  <si>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</si>
  <si>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</si>
  <si>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</si>
  <si>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</si>
  <si>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</si>
  <si>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</si>
  <si>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</si>
  <si>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</si>
  <si>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</si>
  <si>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</si>
  <si>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</si>
  <si>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</si>
  <si>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</si>
  <si>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</si>
  <si>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</si>
  <si>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</si>
  <si>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</si>
  <si>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</si>
  <si>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</si>
  <si>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</si>
  <si>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</si>
  <si>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</si>
  <si>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</si>
  <si>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</si>
  <si>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</si>
  <si>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</si>
  <si>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</si>
  <si>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</si>
  <si>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</si>
  <si>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</si>
  <si>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</si>
  <si>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</si>
  <si>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</si>
  <si>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</si>
  <si>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</si>
  <si>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</si>
  <si>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</si>
  <si>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60 m</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</si>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</sst>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314.62381423611077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0.48908043981646188</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45977.572240162037</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45977.572240162037</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45977.572240162037</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45977.572240162037</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45977.572240162037</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45977.572240162037</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45977.572240162037</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45977.572240162037</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45977.572240162037</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45977.572240162037</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45977.572240162037</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45977.572240162037</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45977.572240162037</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45977.572240162037</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45977.572240162037</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45977.572240162037</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45977.572240162037</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45977.572240162037</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45977.572240162037</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45977.572240162037</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45977.572240162037</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45977.572240162037</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45977.572240162037</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45977.572240162037</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45977.572240162037</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45977.572240162037</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45977.572240162037</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45977.572240162037</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45977.572240162037</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45977.572240162037</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45977.572240162037</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45977.572240162037</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45977.572240162037</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45977.572240162037</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45977.572240162037</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45977.572240162037</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45977.572240162037</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45977.572240162037</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45977.572240162037</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45977.572240162037</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45977.572240162037</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45977.572240162037</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45977.572240162037</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45977.572240162037</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45977.572240162037</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45977.572240162037</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45977.572240162037</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45977.572240162037</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45977.572240162037</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45977.572240162037</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45977.572240162037</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45977.572240162037</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45977.572240162037</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45977.572240162037</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45977.572240162037</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45977.572240162037</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45977.572240162037</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45977.572240162037</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45977.572240162037</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45977.572240162037</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45977.572240162037</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45977.572240162037</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45977.572240162037</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45977.572240162037</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45977.572240162037</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45977.572240162037</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45977.572240162037</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45977.572240162037</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45977.572240162037</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45977.572240162037</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45977.572240162037</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45977.572240162037</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45977.572240162037</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45977.572240162037</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45977.572240162037</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45977.572240162037</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E769676-2EDE-4495-916E-527B6F24E26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152.57240219907544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1.1358975694456603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0.55331655092595611</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0.12315451388712972</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4" t="s">
        <v>39115</v>
      </c>
      <c r="B7" s="18" t="str">
        <f>IFERROR(VLOOKUP(D7,DB!A:K,11,0),"")</f>
        <v>R2</v>
      </c>
      <c r="C7" s="18">
        <v>2</v>
      </c>
      <c r="D7" s="18" t="s">
        <v>25261</v>
      </c>
      <c r="E7" s="103" t="s">
        <v>39024</v>
      </c>
      <c r="F7" s="104">
        <v>45977.467372685183</v>
      </c>
      <c r="G7" s="105">
        <f ca="1">IFERROR(NOW()-F7,"-")</f>
        <v>0.10486747685354203</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4" t="s">
        <v>39118</v>
      </c>
      <c r="B8" s="18" t="str">
        <f>IFERROR(VLOOKUP(D8,DB!A:K,11,0),"")</f>
        <v>R2</v>
      </c>
      <c r="C8" s="18">
        <v>1</v>
      </c>
      <c r="D8" s="18" t="s">
        <v>39119</v>
      </c>
      <c r="E8" s="103" t="s">
        <v>39024</v>
      </c>
      <c r="F8" s="104">
        <v>45977.551516203705</v>
      </c>
      <c r="G8" s="105">
        <f ca="1">IFERROR(NOW()-F8,"-")</f>
        <v>2.0723958332382608E-2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45977.572240162037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45977.572240162037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45977.572240162037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45977.572240162037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45977.572240162037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45977.572240162037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45977.572240162037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45977.572240162037</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45977.572240162037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45977.572240162037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45977.572240162037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45977.572240162037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45977.572240162037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45977.572240162037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45977.572240162037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45977.572240162037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45977.572240162037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45977.572240162037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45977.572240162037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45977.572240162037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45977.572240162037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45977.572240162037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45977.572240162037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45977.572240162037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45977.572240162037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45977.572240162037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45977.572240162037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45977.572240162037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45977.572240162037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45977.572240162037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45977.572240162037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45977.572240162037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45977.572240162037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45977.572240162037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45977.572240162037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45977.572240162037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45977.572240162037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45977.572240162037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45977.572240162037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45977.572240162037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45977.572240162037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45977.572240162037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45977.572240162037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45977.572240162037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45977.572240162037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45977.572240162037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45977.572240162037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45977.572240162037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45977.572240162037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45977.572240162037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45977.572240162037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45977.572240162037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45977.572240162037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45977.572240162037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45977.572240162037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45977.572240162037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45977.572240162037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45977.572240162037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45977.572240162037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45977.572240162037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45977.572240162037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45977.572240162037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45977.572240162037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45977.572240162037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45977.572240162037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45977.572240162037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45977.572240162037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45977.572240162037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45977.572240162037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45977.572240162037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45977.572240162037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45977.572240162037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45977.572240162037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45977.572240162037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45977.572240162037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45977.572240162037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45977.572240162037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45977.572240162037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45977.572240162037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45977.572240162037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45977.572240162037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45977.572240162037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45977.572240162037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45977.572240162037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45977.572240162037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45977.572240162037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45977.572240162037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45977.572240162037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45977.572240162037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45977.572240162037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45977.572240162037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45977.572240162037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45977.572240162037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45977.572240162037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45977.572240162037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45977.572240162037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45977.572240162037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45977.572240162037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45977.572240162037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45977.572240162037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45977.572240162037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45977.572240162037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45977.572240162037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45977.572240162037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45977.572240162037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45977.572240162037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45977.572240162037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45977.572240162037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45977.572240162037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45977.572240162037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45977.572240162037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45977.572240162037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45977.572240162037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45977.572240162037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45977.572240162037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45977.572240162037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45977.572240162037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45977.572240162037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45977.572240162037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45977.572240162037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45977.572240162037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45977.572240162037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45977.572240162037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45977.572240162037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45977.572240162037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45977.572240162037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45977.572240162037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45977.572240162037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45977.572240162037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45977.572240162037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45977.572240162037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45977.572240162037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45977.572240162037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45977.572240162037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45977.572240162037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45977.572240162037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45977.572240162037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45977.572240162037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45977.572240162037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45977.572240162037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45977.572240162037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45977.572240162037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45977.572240162037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45977.572240162037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45977.572240162037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45977.572240162037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45977.572240162037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45977.572240162037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45977.572240162037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45977.572240162037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45977.572240162037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45977.572240162037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45977.572240162037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45977.572240162037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45977.572240162037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45977.572240162037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45977.572240162037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45977.572240162037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45977.572240162037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45977.572240162037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45977.572240162037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45977.572240162037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45977.572240162037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45977.572240162037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45977.572240162037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45977.572240162037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45977.572240162037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45977.572240162037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45977.572240162037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45977.572240162037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45977.572240162037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45977.572240162037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45977.572240162037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45977.572240162037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45977.572240162037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45977.572240162037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45977.572240162037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45977.572240162037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45977.572240162037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45977.572240162037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45977.572240162037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45977.572240162037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45977.572240162037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45977.572240162037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45977.572240162037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45977.572240162037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45977.572240162037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45977.572240162037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45977.572240162037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45977.572240162037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45977.572240162037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45977.572240162037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45977.572240162037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45977.572240162037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45977.572240162037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45977.572240162037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45977.572240162037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45977.572240162037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45977.572240162037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45977.572240162037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45977.572240162037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45977.572240162037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45977.572240162037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45977.572240162037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45977.572240162037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45977.572240162037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45977.572240162037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45977.572240162037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45977.572240162037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45977.572240162037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45977.572240162037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45977.572240162037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45977.572240162037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45977.572240162037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45977.572240162037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45977.572240162037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45977.572240162037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45977.572240162037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45977.572240162037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45977.572240162037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45977.572240162037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45977.572240162037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45977.572240162037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45977.572240162037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45977.572240162037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45977.572240162037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45977.572240162037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45977.572240162037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45977.572240162037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45977.572240162037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45977.572240162037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45977.572240162037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45977.572240162037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45977.572240162037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45977.572240162037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45977.572240162037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45977.572240162037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45977.572240162037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45977.572240162037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45977.572240162037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45977.572240162037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45977.572240162037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45977.572240162037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45977.572240162037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45977.572240162037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45977.572240162037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45977.572240162037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45977.572240162037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45977.572240162037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45977.572240162037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45977.572240162037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45977.572240162037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45977.572240162037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45977.572240162037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45977.572240162037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45977.572240162037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45977.572240162037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45977.572240162037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45977.572240162037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45977.572240162037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45977.572240162037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45977.572240162037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45977.572240162037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45977.572240162037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45977.572240162037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45977.572240162037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45977.572240162037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45977.572240162037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45977.572240162037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45977.572240162037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45977.572240162037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45977.572240162037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45977.572240162037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45977.572240162037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45977.572240162037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45977.572240162037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45977.572240162037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45977.572240162037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45977.572240162037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45977.572240162037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45977.572240162037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45977.572240162037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45977.572240162037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45977.572240162037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45977.572240162037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45977.572240162037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45977.572240162037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45977.572240162037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45977.572240162037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45977.572240162037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45977.572240162037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45977.572240162037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45977.572240162037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45977.572240162037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45977.572240162037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45977.572240162037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45977.572240162037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45977.572240162037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45977.572240162037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45977.572240162037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45977.572240162037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45977.572240162037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45977.572240162037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45977.572240162037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45977.572240162037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45977.572240162037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45977.572240162037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45977.572240162037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45977.572240162037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45977.572240162037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45977.572240162037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45977.572240162037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45977.572240162037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45977.572240162037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45977.572240162037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45977.572240162037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45977.572240162037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45977.572240162037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45977.572240162037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45977.572240162037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45977.572240162037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45977.572240162037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45977.572240162037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45977.572240162037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45977.572240162037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45977.572240162037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45977.572240162037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45977.572240162037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45977.572240162037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45977.572240162037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45977.572240162037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45977.572240162037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45977.572240162037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45977.572240162037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45977.572240162037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45977.572240162037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45977.572240162037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45977.572240162037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45977.572240162037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45977.572240162037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45977.572240162037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45977.572240162037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45977.572240162037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45977.572240162037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45977.572240162037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45977.572240162037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45977.572240162037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45977.572240162037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45977.572240162037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45977.572240162037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45977.572240162037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45977.572240162037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45977.572240162037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45977.572240162037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45977.572240162037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45977.572240162037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45977.572240162037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45977.572240162037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45977.572240162037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45977.572240162037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45977.572240162037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45977.572240162037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45977.572240162037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45977.572240162037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45977.572240162037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45977.572240162037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45977.572240162037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45977.572240162037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45977.572240162037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45977.572240162037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45977.572240162037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45977.572240162037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45977.572240162037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45977.572240162037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45977.572240162037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45977.572240162037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45977.572240162037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45977.572240162037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45977.572240162037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45977.572240162037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45977.572240162037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45977.572240162037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45977.572240162037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45977.572240162037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45977.572240162037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45977.572240162037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45977.572240162037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45977.572240162037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45977.572240162037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45977.572240162037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45977.572240162037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45977.572240162037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45977.572240162037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45977.572240162037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45977.572240162037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45977.572240162037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45977.572240162037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45977.572240162037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45977.572240162037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45977.572240162037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45977.572240162037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45977.572240162037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45977.572240162037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45977.572240162037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45977.572240162037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45977.572240162037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45977.572240162037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45977.572240162037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45977.572240162037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45977.572240162037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45977.572240162037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45977.572240162037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45977.572240162037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45977.572240162037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45977.572240162037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45977.572240162037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45977.572240162037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45977.572240162037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45977.572240162037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45977.572240162037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45977.572240162037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45977.572240162037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45977.572240162037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45977.572240162037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45977.572240162037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45977.572240162037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45977.572240162037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45977.572240162037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45977.572240162037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45977.572240162037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45977.572240162037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45977.572240162037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45977.572240162037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45977.572240162037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45977.572240162037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45977.572240162037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45977.572240162037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45977.572240162037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45977.572240162037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45977.572240162037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45977.572240162037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45977.572240162037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45977.572240162037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45977.572240162037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45977.572240162037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45977.572240162037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45977.572240162037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45977.572240162037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45977.572240162037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45977.572240162037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45977.572240162037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45977.572240162037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45977.572240162037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45977.572240162037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45977.572240162037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45977.572240162037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45977.572240162037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45977.572240162037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45977.572240162037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45977.572240162037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45977.572240162037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45977.572240162037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45977.572240162037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45977.572240162037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45977.572240162037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45977.572240162037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45977.572240162037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45977.572240162037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45977.572240162037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45977.572240162037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45977.572240162037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45977.572240162037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45977.572240162037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45977.572240162037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45977.572240162037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45977.572240162037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45977.572240162037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45977.572240162037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45977.572240162037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45977.572240162037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45977.572240162037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45977.572240162037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45977.572240162037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45977.572240162037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45977.572240162037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45977.572240162037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45977.572240162037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45977.572240162037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45977.572240162037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45977.572240162037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45977.572240162037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45977.572240162037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45977.572240162037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45977.572240162037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45977.572240162037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45977.572240162037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45977.572240162037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45977.572240162037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45977.572240162037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45977.572240162037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45977.572240162037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45977.572240162037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45977.572240162037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45977.572240162037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45977.572240162037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45977.572240162037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45977.572240162037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45977.572240162037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45977.572240162037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45977.572240162037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45977.572240162037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45977.572240162037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45977.572240162037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45977.572240162037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45977.572240162037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45977.572240162037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45977.572240162037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45977.572240162037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45977.572240162037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45977.572240162037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45977.572240162037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45977.572240162037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45977.572240162037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45977.572240162037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45977.572240162037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45977.572240162037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45977.572240162037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45977.572240162037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45977.572240162037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45977.572240162037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45977.572240162037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45977.572240162037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45977.572240162037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45977.572240162037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45977.572240162037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45977.572240162037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45977.572240162037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45977.572240162037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45977.572240162037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45977.572240162037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45977.572240162037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45977.572240162037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45977.572240162037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45977.572240162037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45977.572240162037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45977.572240162037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45977.572240162037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45977.572240162037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45977.572240162037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45977.572240162037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45977.572240162037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45977.572240162037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45977.572240162037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45977.572240162037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45977.572240162037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45977.572240162037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45977.572240162037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45977.572240162037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45977.572240162037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45977.572240162037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45977.572240162037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45977.572240162037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45977.572240162037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45977.572240162037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45977.572240162037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45977.572240162037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45977.572240162037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45977.572240162037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45977.572240162037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45977.572240162037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45977.572240162037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45977.572240162037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45977.572240162037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45977.572240162037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45977.572240162037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45977.572240162037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45977.572240162037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45977.572240162037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45977.572240162037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45977.572240162037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45977.572240162037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45977.572240162037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45977.572240162037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45977.572240162037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45977.572240162037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45977.572240162037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45977.572240162037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45977.572240162037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45977.572240162037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45977.572240162037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45977.572240162037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45977.572240162037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45977.572240162037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45977.572240162037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45977.572240162037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45977.572240162037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45977.572240162037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45977.572240162037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45977.572240162037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45977.572240162037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45977.572240162037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45977.572240162037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45977.572240162037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45977.572240162037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45977.572240162037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45977.572240162037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45977.572240162037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45977.572240162037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45977.572240162037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45977.572240162037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45977.572240162037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45977.572240162037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45977.572240162037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45977.572240162037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45977.572240162037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45977.572240162037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45977.572240162037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45977.572240162037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45977.572240162037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45977.572240162037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45977.572240162037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45977.572240162037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45977.572240162037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45977.572240162037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45977.572240162037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45977.572240162037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45977.572240162037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45977.572240162037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45977.572240162037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45977.572240162037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45977.572240162037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45977.572240162037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45977.572240162037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45977.572240162037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45977.572240162037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45977.572240162037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45977.572240162037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45977.572240162037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45977.572240162037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45977.572240162037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45977.572240162037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45977.572240162037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45977.572240162037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45977.572240162037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45977.572240162037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45977.572240162037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45977.572240162037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45977.572240162037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45977.572240162037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45977.572240162037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45977.572240162037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45977.572240162037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45977.572240162037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45977.572240162037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45977.572240162037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45977.572240162037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45977.572240162037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45977.572240162037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45977.572240162037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45977.572240162037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45977.572240162037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45977.572240162037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45977.572240162037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45977.572240162037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45977.572240162037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45977.572240162037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45977.572240162037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45977.572240162037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45977.572240162037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45977.572240162037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45977.572240162037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45977.572240162037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45977.572240162037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45977.572240162037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45977.572240162037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45977.572240162037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45977.572240162037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45977.572240162037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45977.572240162037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45977.572240162037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45977.572240162037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45977.572240162037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45977.572240162037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45977.572240162037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45977.572240162037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45977.572240162037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45977.572240162037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45977.572240162037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45977.572240162037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45977.572240162037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45977.572240162037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45977.572240162037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45977.572240162037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45977.572240162037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45977.572240162037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45977.572240162037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45977.572240162037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45977.572240162037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45977.572240162037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45977.572240162037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45977.572240162037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45977.572240162037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45977.572240162037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45977.572240162037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45977.572240162037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45977.572240162037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45977.572240162037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45977.572240162037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45977.572240162037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45977.572240162037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45977.572240162037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45977.572240162037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45977.572240162037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45977.572240162037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45977.572240162037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45977.572240162037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45977.572240162037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45977.572240162037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45977.572240162037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45977.572240162037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45977.572240162037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45977.572240162037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45977.572240162037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45977.572240162037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45977.572240162037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45977.572240162037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45977.572240162037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45977.572240162037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45977.572240162037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45977.572240162037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45977.572240162037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45977.572240162037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45977.572240162037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45977.572240162037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45977.572240162037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45977.572240162037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45977.572240162037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45977.572240162037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45977.572240162037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45977.572240162037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45977.572240162037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45977.572240162037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45977.572240162037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45977.572240162037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45977.572240162037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45977.572240162037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45977.572240162037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45977.572240162037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45977.572240162037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45977.572240162037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45977.572240162037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45977.572240162037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45977.572240162037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45977.572240162037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45977.572240162037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45977.572240162037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45977.572240162037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45977.572240162037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45977.572240162037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45977.572240162037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45977.572240162037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45977.572240162037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45977.572240162037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45977.572240162037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45977.572240162037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45977.572240162037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45977.572240162037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45977.572240162037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45977.572240162037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45977.572240162037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45977.572240162037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45977.572240162037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45977.572240162037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45977.572240162037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45977.572240162037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45977.572240162037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45977.572240162037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45977.572240162037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45977.572240162037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45977.572240162037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45977.572240162037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45977.572240162037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45977.572240162037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45977.572240162037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45977.572240162037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45977.572240162037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45977.572240162037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45977.572240162037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45977.572240162037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45977.572240162037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45977.572240162037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45977.572240162037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45977.572240162037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45977.572240162037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45977.572240162037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45977.572240162037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45977.572240162037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45977.572240162037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45977.572240162037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45977.572240162037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45977.572240162037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45977.572240162037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45977.572240162037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45977.572240162037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45977.572240162037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45977.572240162037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45977.572240162037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45977.572240162037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45977.572240162037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45977.572240162037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45977.572240162037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45977.572240162037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45977.572240162037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45977.572240162037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45977.572240162037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45977.572240162037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45977.572240162037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45977.572240162037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45977.572240162037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45977.572240162037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45977.572240162037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45977.572240162037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45977.572240162037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45977.572240162037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45977.572240162037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45977.572240162037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45977.572240162037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45977.572240162037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45977.572240162037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45977.572240162037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45977.572240162037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45977.572240162037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45977.572240162037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45977.572240162037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45977.572240162037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45977.572240162037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45977.572240162037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45977.572240162037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45977.572240162037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45977.572240162037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45977.572240162037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45977.572240162037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45977.572240162037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45977.572240162037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45977.572240162037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45977.572240162037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45977.572240162037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45977.572240162037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45977.572240162037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45977.572240162037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45977.572240162037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45977.572240162037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45977.572240162037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45977.572240162037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45977.572240162037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45977.572240162037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45977.572240162037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45977.572240162037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45977.572240162037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45977.572240162037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45977.572240162037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45977.572240162037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45977.572240162037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45977.572240162037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45977.572240162037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45977.572240162037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45977.572240162037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45977.572240162037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45977.572240162037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45977.572240162037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45977.572240162037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45977.572240162037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45977.572240162037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45977.572240162037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45977.572240162037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45977.572240162037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45977.572240162037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45977.572240162037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45977.572240162037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45977.572240162037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45977.572240162037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45977.572240162037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45977.572240162037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45977.572240162037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45977.572240162037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45977.572240162037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45977.572240162037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45977.572240162037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45977.572240162037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45977.572240162037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45977.572240162037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45977.572240162037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45977.572240162037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45977.572240162037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45977.572240162037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45977.572240162037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45977.572240162037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45977.572240162037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45977.572240162037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45977.572240162037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45977.572240162037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45977.572240162037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45977.572240162037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45977.572240162037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45977.572240162037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45977.572240162037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45977.572240162037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45977.572240162037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45977.572240162037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45977.572240162037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45977.572240162037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45977.572240162037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45977.572240162037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45977.572240162037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45977.572240162037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45977.572240162037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45977.572240162037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45977.572240162037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45977.572240162037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45977.572240162037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45977.572240162037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45977.572240162037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45977.572240162037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45977.572240162037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45977.572240162037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45977.572240162037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45977.572240162037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45977.572240162037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45977.572240162037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45977.572240162037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45977.572240162037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45977.572240162037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45977.572240162037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45977.572240162037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45977.572240162037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45977.572240162037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45977.572240162037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45977.572240162037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45977.572240162037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45977.572240162037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45977.572240162037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45977.572240162037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45977.572240162037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45977.572240162037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45977.572240162037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45977.572240162037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45977.572240162037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45977.572240162037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45977.572240162037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45977.572240162037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45977.572240162037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45977.572240162037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45977.572240162037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45977.572240162037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45977.572240162037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45977.572240162037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45977.572240162037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45977.572240162037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45977.572240162037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45977.572240162037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45977.572240162037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45977.572240162037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45977.572240162037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45977.572240162037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45977.572240162037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45977.572240162037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45977.572240162037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45977.572240162037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45977.572240162037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45977.572240162037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45977.572240162037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45977.572240162037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45977.572240162037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45977.572240162037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45977.572240162037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45977.572240162037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45977.572240162037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45977.572240162037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45977.572240162037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45977.572240162037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45977.572240162037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45977.572240162037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45977.572240162037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45977.572240162037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45977.572240162037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45977.572240162037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45977.572240162037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45977.572240162037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45977.572240162037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45977.572240162037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45977.572240162037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45977.572240162037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45977.572240162037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45977.572240162037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45977.572240162037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45977.572240162037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45977.572240162037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45977.572240162037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45977.572240162037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45977.572240162037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45977.572240162037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274.09152256944071</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45977.572240162037</v>
      </c>
      <c r="H3" s="96">
        <v>45977.482881944445</v>
      </c>
      <c r="I3" s="128" t="str">
        <f>IFERROR(VLOOKUP(D3,DB!A:F,6,0),"")</f>
        <v>SCECO</v>
      </c>
      <c r="J3" s="128" t="str">
        <f>IFERROR(VLOOKUP(D3,DB!A:G,7,0),"")</f>
        <v>Dead</v>
      </c>
      <c r="K3" s="98" t="s">
        <v>39125</v>
      </c>
      <c r="L3" s="92" t="str">
        <f>IFERROR(VLOOKUP(D3,DB!A:I,9,0),"")</f>
        <v>Latis</v>
      </c>
    </row>
    <row r="4" spans="1:16" ht="15" customHeight="1">
      <c r="A4" s="128" t="s">
        <v>39124</v>
      </c>
      <c r="B4" s="128" t="str">
        <f>IFERROR(VLOOKUP(D4,DB!A:K,11,0),"")</f>
        <v>R4</v>
      </c>
      <c r="C4" s="94">
        <v>1</v>
      </c>
      <c r="D4" s="92" t="s">
        <v>34897</v>
      </c>
      <c r="E4" s="95" t="s">
        <v>39021</v>
      </c>
      <c r="F4" s="96"/>
      <c r="G4" s="97">
        <f ca="1">IFERROR(NOW()-F4,"")</f>
        <v>45977.572240162037</v>
      </c>
      <c r="H4" s="96">
        <v>45977.502928240741</v>
      </c>
      <c r="I4" s="128"/>
      <c r="J4" s="128" t="str">
        <f>IFERROR(VLOOKUP(D4,DB!A:G,7,0),"")</f>
        <v>Vandalized</v>
      </c>
      <c r="K4" s="98" t="s">
        <v>39126</v>
      </c>
      <c r="L4" s="92" t="str">
        <f>IFERROR(VLOOKUP(D4,DB!A:I,9,0),"")</f>
        <v>Latis</v>
      </c>
    </row>
    <row r="5" spans="1:16" ht="15" customHeight="1">
      <c r="A5" s="128" t="s">
        <v>39124</v>
      </c>
      <c r="B5" s="128" t="str">
        <f>IFERROR(VLOOKUP(D5,DB!A:K,11,0),"")</f>
        <v>R4</v>
      </c>
      <c r="C5" s="94">
        <v>1</v>
      </c>
      <c r="D5" s="92" t="s">
        <v>30502</v>
      </c>
      <c r="E5" s="95" t="s">
        <v>39021</v>
      </c>
      <c r="F5" s="96"/>
      <c r="G5" s="97">
        <f ca="1">IFERROR(NOW()-F5,"")</f>
        <v>45977.572240162037</v>
      </c>
      <c r="H5" s="96">
        <v>45977.516689814816</v>
      </c>
      <c r="I5" s="128" t="str">
        <f>IFERROR(VLOOKUP(D5,DB!A:F,6,0),"")</f>
        <v>SCECO</v>
      </c>
      <c r="J5" s="128" t="str">
        <f>IFERROR(VLOOKUP(D5,DB!A:G,7,0),"")</f>
        <v>Dead+In progress</v>
      </c>
      <c r="K5" s="98" t="s">
        <v>39127</v>
      </c>
      <c r="L5" s="92" t="str">
        <f>IFERROR(VLOOKUP(D5,DB!A:I,9,0),"")</f>
        <v>Latis</v>
      </c>
    </row>
    <row r="6" spans="1:16" ht="15" customHeight="1">
      <c r="A6" s="128"/>
      <c r="B6" s="128" t="str">
        <f>IFERROR(VLOOKUP(D6,DB!A:K,11,0),"")</f>
        <v/>
      </c>
      <c r="C6" s="94"/>
      <c r="D6" s="92"/>
      <c r="E6" s="95"/>
      <c r="F6" s="96"/>
      <c r="G6" s="97">
        <f ca="1">IFERROR(NOW()-F6,"")</f>
        <v>45977.572240162037</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45977.572240162037</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45977.572240162037</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45977.572240162037</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45977.572240162037</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45977.572240162037</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45977.572240162037</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45977.572240162037</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45977.572240162037</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45977.572240162037</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45977.572240162037</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45977.572240162037</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45977.572240162037</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45977.572240162037</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45977.572240162037</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45977.572240162037</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45977.572240162037</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45977.572240162037</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45977.572240162037</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45977.572240162037</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45977.572240162037</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45977.572240162037</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45977.572240162037</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45977.572240162037</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45977.572240162037</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45977.572240162037</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45977.572240162037</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45977.572240162037</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45977.572240162037</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45977.572240162037</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45977.572240162037</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45977.572240162037</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45977.572240162037</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45977.572240162037</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45977.572240162037</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45977.572240162037</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45977.572240162037</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45977.572240162037</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45977.572240162037</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45977.572240162037</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45977.572240162037</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45977.572240162037</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45977.572240162037</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45977.572240162037</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45977.572240162037</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45977.572240162037</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45977.572240162037</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45977.572240162037</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45977.572240162037</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45977.572240162037</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45977.572240162037</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45977.572240162037</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45977.572240162037</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45977.572240162037</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45977.572240162037</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45977.572240162037</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45977.572240162037</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45977.572240162037</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45977.572240162037</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45977.572240162037</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45977.572240162037</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45977.572240162037</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45977.572240162037</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45977.572240162037</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45977.572240162037</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45977.572240162037</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45977.572240162037</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45977.572240162037</v>
      </c>
      <c r="H73" s="96"/>
      <c r="I73" s="128" t="str">
        <f>IFERROR(VLOOKUP(D73,DB!A:F,6,0),"")</f>
        <v/>
      </c>
      <c r="J73" s="128"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E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85.740179976848594</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51.383362847220269</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28.911129050924501</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8.7236406250012806</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5.7436921299085952E-2</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45977.572240162037</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45977.572240162037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45977.572240162037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45977.572240162037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45977.572240162037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45977.572240162037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45977.572240162037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45977.572240162037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45977.572240162037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45977.572240162037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45977.572240162037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45977.572240162037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45977.572240162037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45977.572240162037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45977.572240162037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45977.572240162037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45977.572240162037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45977.572240162037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45977.572240162037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45977.572240162037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45977.572240162037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45977.572240162037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45977.572240162037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45977.572240162037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45977.572240162037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45977.572240162037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45977.572240162037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45977.572240162037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45977.572240162037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45977.572240162037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45977.572240162037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45977.572240162037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45977.572240162037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45977.572240162037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45977.572240162037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45977.572240162037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45977.572240162037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45977.572240162037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45977.572240162037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45977.572240162037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45977.572240162037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45977.572240162037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45977.572240162037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45977.572240162037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45977.572240162037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45977.572240162037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45977.572240162037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45977.572240162037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45977.572240162037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45977.572240162037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45977.572240162037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45977.572240162037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45977.572240162037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45977.572240162037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45977.572240162037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45977.572240162037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45977.572240162037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45977.572240162037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45977.572240162037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45977.572240162037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45977.572240162037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45977.572240162037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45977.572240162037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45977.572240162037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45977.572240162037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45977.572240162037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45977.572240162037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45977.572240162037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45977.572240162037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45977.572240162037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45977.572240162037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45977.572240162037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45977.572240162037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45977.572240162037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45977.572240162037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45977.572240162037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45977.572240162037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45977.572240162037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45977.572240162037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45977.572240162037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45977.572240162037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45977.572240162037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45977.572240162037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45977.572240162037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45977.572240162037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45977.572240162037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45977.572240162037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45977.572240162037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45977.572240162037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45977.572240162037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45977.572240162037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45977.572240162037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45977.572240162037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45977.572240162037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45977.572240162037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45977.572240162037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45977.572240162037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45977.572240162037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45977.572240162037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45977.572240162037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45977.572240162037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45977.572240162037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45977.572240162037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45977.572240162037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45977.572240162037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45977.572240162037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45977.572240162037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45977.572240162037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45977.572240162037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45977.572240162037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45977.572240162037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45977.572240162037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45977.572240162037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45977.572240162037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45977.572240162037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45977.572240162037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45977.572240162037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45977.572240162037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45977.572240162037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45977.572240162037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45977.572240162037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45977.572240162037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45977.572240162037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45977.572240162037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45977.572240162037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45977.572240162037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45977.572240162037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45977.572240162037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45977.572240162037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45977.572240162037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45977.572240162037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45977.572240162037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45977.572240162037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45977.572240162037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45977.572240162037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45977.572240162037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45977.572240162037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45977.572240162037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45977.572240162037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45977.572240162037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45977.572240162037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45977.572240162037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45977.572240162037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45977.572240162037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45977.572240162037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45977.572240162037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45977.572240162037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45977.572240162037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45977.572240162037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45977.572240162037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45977.572240162037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45977.572240162037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45977.572240162037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45977.572240162037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45977.572240162037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45977.572240162037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45977.572240162037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45977.572240162037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45977.572240162037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45977.572240162037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45977.572240162037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45977.572240162037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45977.572240162037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45977.572240162037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5" t="s">
        <v>38687</v>
      </c>
      <c r="E2" s="117" t="s">
        <v>39021</v>
      </c>
      <c r="F2" s="153"/>
      <c r="G2" s="75">
        <f ca="1">IFERROR(NOW()-F2,"-")</f>
        <v>45977.572240162037</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56"/>
      <c r="E3" s="117"/>
      <c r="F3" s="136"/>
      <c r="G3" s="105">
        <f t="shared" ref="G3:G7" ca="1" si="0">IFERROR(NOW()-F3,"-")</f>
        <v>45977.572240162037</v>
      </c>
      <c r="H3" s="136"/>
      <c r="I3" s="134" t="str">
        <f>IFERROR(VLOOKUP(D3,DB!A:F,6,0),"")</f>
        <v/>
      </c>
      <c r="J3" s="134" t="str">
        <f>IFERROR(VLOOKUP(D3,DB!A:G,7,0),"")</f>
        <v/>
      </c>
      <c r="K3" s="137"/>
      <c r="L3" s="138" t="str">
        <f>IFERROR(VLOOKUP(D3,DB!A:I,9,0),"")</f>
        <v/>
      </c>
    </row>
    <row r="4" spans="1:16382" ht="31.5" customHeight="1">
      <c r="A4" s="133"/>
      <c r="B4" s="134" t="str">
        <f>IFERROR(VLOOKUP(D4,DB!A:K,11,0),"")</f>
        <v>R6</v>
      </c>
      <c r="C4" s="135"/>
      <c r="D4" s="134" t="s">
        <v>38956</v>
      </c>
      <c r="E4" s="117"/>
      <c r="F4" s="136"/>
      <c r="G4" s="105">
        <f t="shared" ca="1" si="0"/>
        <v>45977.572240162037</v>
      </c>
      <c r="H4" s="136"/>
      <c r="I4" s="134" t="str">
        <f>IFERROR(VLOOKUP(D4,DB!A:F,6,0),"")</f>
        <v>SCECO</v>
      </c>
      <c r="J4" s="134" t="str">
        <f>IFERROR(VLOOKUP(D4,DB!A:G,7,0),"")</f>
        <v>Good+In progress</v>
      </c>
      <c r="K4" s="137"/>
      <c r="L4" s="138" t="str">
        <f>IFERROR(VLOOKUP(D4,DB!A:I,9,0),"")</f>
        <v>Latis</v>
      </c>
    </row>
    <row r="5" spans="1:16382" ht="31.5" customHeight="1">
      <c r="A5" s="133"/>
      <c r="B5" s="134" t="str">
        <f>IFERROR(VLOOKUP(D5,DB!A:K,11,0),"")</f>
        <v>R6</v>
      </c>
      <c r="C5" s="135"/>
      <c r="D5" s="134" t="s">
        <v>34882</v>
      </c>
      <c r="E5" s="117"/>
      <c r="F5" s="136"/>
      <c r="G5" s="105">
        <f t="shared" ca="1" si="0"/>
        <v>45977.572240162037</v>
      </c>
      <c r="H5" s="136"/>
      <c r="I5" s="134" t="str">
        <f>IFERROR(VLOOKUP(D5,DB!A:F,6,0),"")</f>
        <v>Generator-SG</v>
      </c>
      <c r="J5" s="134" t="str">
        <f>IFERROR(VLOOKUP(D5,DB!A:G,7,0),"")</f>
        <v>Dead</v>
      </c>
      <c r="K5" s="137"/>
      <c r="L5" s="138" t="str">
        <f>IFERROR(VLOOKUP(D5,DB!A:I,9,0),"")</f>
        <v>Latis</v>
      </c>
    </row>
    <row r="6" spans="1:16382" ht="31.5" customHeight="1">
      <c r="A6" s="133"/>
      <c r="B6" s="134" t="str">
        <f>IFERROR(VLOOKUP(D6,DB!A:K,11,0),"")</f>
        <v/>
      </c>
      <c r="C6" s="135"/>
      <c r="D6" s="134"/>
      <c r="E6" s="117"/>
      <c r="F6" s="136"/>
      <c r="G6" s="105">
        <f t="shared" ca="1" si="0"/>
        <v>45977.572240162037</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45977.572240162037</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45977.572240162037</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45977.572240162037</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45977.572240162037</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45977.572240162037</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45977.572240162037</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45977.572240162037</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45977.572240162037</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45977.572240162037</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45977.572240162037</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45977.572240162037</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45977.572240162037</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45977.572240162037</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45977.572240162037</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45977.572240162037</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45977.572240162037</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45977.572240162037</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45977.572240162037</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45977.572240162037</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45977.572240162037</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45977.572240162037</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45977.572240162037</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45977.572240162037</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45977.572240162037</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45977.572240162037</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45977.572240162037</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45977.572240162037</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45977.572240162037</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45977.572240162037</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45977.572240162037</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45977.572240162037</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45977.572240162037</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45977.572240162037</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45977.572240162037</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45977.572240162037</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45977.572240162037</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45977.572240162037</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45977.572240162037</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45977.572240162037</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45977.572240162037</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45977.572240162037</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45977.572240162037</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45977.572240162037</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45977.572240162037</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45977.572240162037</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45977.572240162037</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45977.572240162037</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45977.572240162037</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45977.572240162037</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45977.572240162037</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45977.572240162037</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45977.572240162037</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45977.572240162037</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45977.572240162037</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45977.572240162037</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45977.572240162037</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45977.572240162037</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45977.572240162037</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45977.572240162037</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45977.572240162037</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45977.572240162037</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45977.572240162037</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45977.572240162037</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45977.572240162037</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45977.572240162037</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45977.572240162037</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45977.572240162037</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45977.572240162037</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45977.572240162037</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45977.572240162037</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45977.572240162037</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45977.572240162037</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45977.572240162037</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45977.572240162037</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45977.572240162037</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45977.572240162037</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45977.572240162037</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45977.572240162037</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45977.572240162037</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45977.572240162037</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45977.572240162037</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45977.572240162037</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45977.572240162037</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45977.572240162037</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45977.572240162037</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45977.572240162037</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45977.572240162037</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45977.572240162037</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45977.572240162037</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45977.572240162037</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45977.572240162037</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45977.572240162037</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45977.572240162037</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45977.572240162037</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45977.572240162037</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45977.572240162037</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45977.572240162037</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45977.572240162037</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45977.572240162037</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