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20" documentId="13_ncr:1_{F6CB121F-512D-4AA6-A0C1-0FB36C537598}" xr6:coauthVersionLast="47" xr6:coauthVersionMax="47" xr10:uidLastSave="{EDEADEB0-7D43-4CAF-9141-E71A1DF83C2E}"/>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<sst xmlns="http://schemas.openxmlformats.org/spreadsheetml/2006/main" count="180293" uniqueCount="39131">
  <si>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</si>
  <si>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</si>
  <si>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</si>
  <si>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</si>
  <si>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</si>
  <si>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</si>
  <si>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</si>
  <si>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</si>
  <si>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</si>
  <si>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</si>
  <si>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</si>
  <si>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</si>
  <si>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</si>
  <si>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</si>
  <si>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</si>
  <si>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</si>
  <si>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</si>
  <si>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</si>
  <si>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</si>
  <si>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</si>
  <si>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</si>
  <si>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</si>
  <si>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</si>
  <si>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</si>
  <si>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</si>
  <si>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</si>
  <si>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</si>
  <si>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</si>
  <si>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</si>
  <si>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</si>
  <si>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</si>
  <si>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</si>
  <si>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</si>
  <si>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</si>
  <si>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</si>
  <si>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</si>
  <si>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</si>
  <si>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</si>
  <si>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</si>
  <si>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</si>
  <si>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</si>
  <si>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</si>
  <si>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</si>
  <si>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</si>
  <si>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</si>
  <si>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</si>
  <si>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</si>
  <si>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</si>
  <si>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</si>
  <si>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</si>
  <si>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</si>
  <si>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</si>
  <si>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</si>
  <si>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</si>
  <si>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</si>
  <si>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</si>
  <si>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</si>
  <si>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</si>
  <si>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</si>
  <si>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</si>
  <si>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</si>
  <si>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</si>
  <si>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</si>
  <si>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</si>
  <si>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</si>
  <si>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</si>
  <si>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</si>
  <si>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</si>
  <si>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</si>
  <si>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</si>
  <si>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</si>
  <si>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</si>
  <si>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</si>
  <si>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</si>
  <si>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</si>
  <si>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</si>
  <si>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</si>
  <si>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</si>
  <si>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</si>
  <si>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</si>
  <si>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</si>
  <si>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</si>
  <si>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</si>
  <si>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</si>
  <si>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</si>
  <si>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</si>
  <si>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</si>
  <si>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</si>
  <si>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</si>
  <si>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</si>
  <si>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</si>
  <si>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</si>
  <si>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</si>
  <si>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</si>
  <si>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</si>
  <si>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</si>
  <si>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</si>
  <si>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</si>
  <si>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</si>
  <si>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</si>
  <si>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</si>
  <si>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</si>
  <si>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</si>
  <si>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</si>
  <si>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</si>
  <si>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</si>
  <si>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</si>
  <si>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</si>
  <si>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</si>
  <si>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</si>
  <si>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</si>
  <si>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</si>
  <si>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</si>
  <si>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</si>
  <si>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</si>
  <si>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</si>
  <si>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</si>
  <si>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</si>
  <si>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</si>
  <si>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</si>
  <si>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</si>
  <si>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</si>
  <si>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</si>
  <si>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</si>
  <si>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</si>
  <si>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</si>
  <si>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</si>
  <si>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</si>
  <si>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</si>
  <si>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</si>
  <si>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</si>
  <si>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</si>
  <si>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</si>
  <si>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</si>
  <si>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</si>
  <si>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</si>
  <si>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</si>
  <si>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</si>
  <si>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</si>
  <si>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</si>
  <si>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</si>
  <si>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</si>
  <si>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</si>
  <si>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</si>
  <si>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</si>
  <si>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</si>
  <si>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</si>
  <si>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</si>
  <si>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</si>
  <si>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</si>
  <si>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</si>
  <si>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</si>
  <si>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</si>
  <si>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</si>
  <si>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</si>
  <si>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</si>
  <si>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</si>
  <si>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</si>
  <si>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</si>
  <si>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</si>
  <si>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</si>
  <si>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</si>
  <si>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</si>
  <si>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</si>
  <si>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</si>
  <si>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</si>
  <si>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</si>
  <si>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</si>
  <si>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</si>
  <si>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</si>
  <si>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</si>
  <si>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</si>
  <si>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</si>
  <si>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</si>
  <si>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</si>
  <si>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</si>
  <si>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</si>
  <si>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</si>
  <si>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</si>
  <si>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</si>
  <si>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</si>
  <si>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</si>
  <si>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</si>
  <si>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</si>
  <si>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</si>
  <si>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</si>
  <si>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</si>
  <si>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</si>
  <si>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</si>
  <si>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</si>
  <si>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</si>
  <si>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</si>
  <si>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</si>
  <si>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</si>
  <si>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</si>
  <si>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</si>
  <si>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</si>
  <si>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</si>
  <si>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</si>
  <si>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</si>
  <si>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</si>
  <si>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</si>
  <si>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</si>
  <si>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</si>
  <si>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</si>
  <si>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</si>
  <si>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</si>
  <si>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</si>
  <si>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</si>
  <si>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</si>
  <si>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</si>
  <si>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</si>
  <si>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</si>
  <si>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</si>
  <si>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</si>
  <si>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</si>
  <si>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</si>
  <si>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</si>
  <si>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</si>
  <si>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</si>
  <si>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</si>
  <si>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</si>
  <si>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</si>
  <si>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</si>
  <si>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</si>
  <si>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</si>
  <si>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</si>
  <si>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</si>
  <si>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</si>
  <si>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</si>
  <si>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</si>
  <si>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</si>
  <si>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</si>
  <si>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</si>
  <si>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</si>
  <si>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</si>
  <si>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</si>
  <si>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</si>
  <si>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</si>
  <si>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</si>
  <si>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</si>
  <si>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</si>
  <si>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</si>
  <si>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</si>
  <si>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</si>
  <si>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</si>
  <si>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</si>
  <si>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</si>
  <si>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</si>
  <si>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</si>
  <si>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</si>
  <si>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</si>
  <si>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</si>
  <si>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</si>
  <si>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</si>
  <si>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</si>
  <si>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</si>
  <si>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</si>
  <si>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</si>
  <si>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</si>
  <si>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</si>
  <si>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</si>
  <si>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</si>
  <si>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</si>
  <si>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</si>
  <si>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</si>
  <si>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</si>
  <si>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</si>
  <si>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</si>
  <si>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</si>
  <si>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</si>
  <si>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</si>
  <si>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</si>
  <si>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</si>
  <si>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</si>
  <si>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</si>
  <si>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</si>
  <si>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</si>
  <si>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</si>
  <si>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</si>
  <si>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</si>
  <si>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</si>
  <si>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</si>
  <si>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</si>
  <si>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</si>
  <si>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</si>
  <si>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</si>
  <si>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</si>
  <si>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</si>
  <si>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</si>
  <si>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</si>
  <si>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</si>
  <si>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</si>
  <si>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</si>
  <si>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</si>
  <si>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</si>
  <si>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</si>
  <si>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</si>
  <si>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</si>
  <si>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</si>
  <si>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</si>
  <si>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</si>
  <si>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</si>
  <si>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</si>
  <si>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</si>
  <si>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</si>
  <si>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</si>
  <si>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</si>
  <si>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</si>
  <si>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</si>
  <si>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</si>
  <si>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</si>
  <si>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</si>
  <si>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</si>
  <si>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</si>
  <si>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</si>
  <si>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</si>
  <si>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</si>
  <si>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</si>
  <si>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</si>
  <si>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</si>
  <si>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</si>
  <si>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</si>
  <si>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</si>
  <si>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</si>
  <si>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</si>
  <si>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</si>
  <si>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</si>
  <si>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</si>
  <si>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</si>
  <si>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</si>
  <si>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</si>
  <si>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</si>
  <si>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</si>
  <si>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</si>
  <si>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</si>
  <si>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</si>
  <si>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</si>
  <si>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</si>
  <si>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</si>
  <si>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</si>
  <si>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</si>
  <si>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</si>
  <si>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</si>
  <si>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</si>
  <si>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</si>
  <si>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</si>
  <si>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</si>
  <si>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</si>
  <si>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</si>
  <si>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</si>
  <si>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</si>
  <si>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</si>
  <si>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</si>
  <si>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</si>
  <si>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</si>
  <si>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</si>
  <si>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</si>
  <si>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</si>
  <si>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</si>
  <si>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</si>
  <si>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</si>
  <si>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</si>
  <si>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</si>
  <si>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</si>
  <si>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</si>
  <si>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</si>
  <si>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</si>
  <si>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</si>
  <si>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</si>
  <si>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</si>
  <si>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</si>
  <si>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</si>
  <si>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</si>
  <si>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</si>
  <si>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</si>
  <si>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</si>
  <si>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</si>
  <si>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</si>
  <si>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</si>
  <si>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</si>
  <si>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</si>
  <si>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</si>
  <si>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</si>
  <si>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</si>
  <si>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</si>
  <si>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</si>
  <si>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</si>
  <si>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</si>
  <si>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</si>
  <si>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</si>
  <si>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</si>
  <si>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</si>
  <si>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</si>
  <si>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</si>
  <si>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</si>
  <si>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</si>
  <si>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</si>
  <si>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</si>
  <si>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</si>
  <si>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</si>
  <si>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</si>
  <si>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</si>
  <si>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</si>
  <si>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</si>
  <si>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</si>
  <si>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</si>
  <si>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</si>
  <si>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</si>
  <si>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</si>
  <si>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</si>
  <si>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</si>
  <si>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</si>
  <si>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</si>
  <si>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</si>
  <si>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</si>
  <si>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</si>
  <si>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</si>
  <si>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</si>
  <si>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</si>
  <si>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</si>
  <si>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</si>
  <si>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</si>
  <si>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</si>
  <si>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</si>
  <si>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</si>
  <si>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</si>
  <si>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</si>
  <si>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</si>
  <si>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</si>
  <si>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</si>
  <si>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</si>
  <si>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</si>
  <si>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</si>
  <si>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</si>
  <si>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</si>
  <si>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</si>
  <si>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</si>
  <si>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</si>
  <si>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</si>
  <si>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</si>
  <si>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</si>
  <si>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</si>
  <si>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</si>
  <si>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</si>
  <si>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</si>
  <si>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</si>
  <si>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</si>
  <si>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</si>
  <si>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</si>
  <si>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</si>
  <si>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</si>
  <si>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</si>
  <si>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</si>
  <si>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</si>
  <si>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</si>
  <si>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</si>
  <si>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</si>
  <si>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</si>
  <si>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</si>
  <si>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</si>
  <si>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</si>
  <si>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</si>
  <si>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</si>
  <si>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</si>
  <si>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</si>
  <si>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</si>
  <si>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</si>
  <si>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</si>
  <si>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</si>
  <si>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</si>
  <si>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</si>
  <si>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</si>
  <si>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</si>
  <si>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</si>
  <si>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</si>
  <si>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</si>
  <si>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</si>
  <si>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</si>
  <si>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</si>
  <si>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</si>
  <si>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</si>
  <si>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</si>
  <si>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</si>
  <si>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</si>
  <si>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</si>
  <si>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</si>
  <si>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</si>
  <si>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</si>
  <si>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</si>
  <si>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</si>
  <si>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</si>
  <si>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</si>
  <si>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</si>
  <si>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</si>
  <si>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</si>
  <si>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</si>
  <si>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</si>
  <si>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</si>
  <si>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</si>
  <si>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</si>
  <si>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</si>
  <si>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</si>
  <si>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</si>
  <si>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</si>
  <si>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</si>
  <si>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</si>
  <si>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</si>
  <si>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</si>
  <si>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</si>
  <si>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</si>
  <si>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</si>
  <si>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</si>
  <si>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</si>
  <si>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</si>
  <si>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</si>
  <si>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</si>
  <si>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</si>
  <si>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</si>
  <si>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</si>
  <si>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</si>
  <si>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</si>
  <si>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</si>
  <si>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</si>
  <si>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</si>
  <si>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</si>
  <si>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</si>
  <si>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</si>
  <si>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</si>
  <si>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</si>
  <si>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</si>
  <si>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</si>
  <si>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</si>
  <si>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</si>
  <si>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</si>
  <si>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</si>
  <si>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</si>
  <si>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</si>
  <si>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</si>
  <si>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</si>
  <si>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</si>
  <si>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</si>
  <si>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</si>
  <si>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</si>
  <si>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</si>
  <si>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</si>
  <si>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</si>
  <si>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</si>
  <si>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</si>
  <si>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</si>
  <si>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</si>
  <si>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</si>
  <si>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</si>
  <si>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</si>
  <si>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</si>
  <si>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</si>
  <si>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</si>
  <si>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</si>
  <si>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</si>
  <si>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</si>
  <si>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</si>
  <si>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</si>
  <si>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</si>
  <si>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</si>
  <si>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</si>
  <si>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</si>
  <si>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</si>
  <si>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</si>
  <si>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</si>
  <si>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</si>
  <si>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</si>
  <si>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</si>
  <si>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</si>
  <si>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</si>
  <si>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</si>
  <si>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</si>
  <si>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</si>
  <si>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</si>
  <si>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</si>
  <si>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</si>
  <si>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</si>
  <si>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</si>
  <si>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</si>
  <si>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</si>
  <si>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</si>
  <si>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</si>
  <si>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</si>
  <si>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</si>
  <si>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</si>
  <si>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</si>
  <si>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</si>
  <si>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</si>
  <si>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</si>
  <si>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</si>
  <si>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</si>
  <si>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</si>
  <si>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</si>
  <si>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</si>
  <si>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</si>
  <si>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</si>
  <si>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</si>
  <si>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</si>
  <si>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</si>
  <si>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</si>
  <si>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</si>
  <si>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</si>
  <si>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</si>
  <si>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</si>
  <si>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</si>
  <si>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</si>
  <si>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</si>
  <si>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</si>
  <si>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</si>
  <si>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</si>
  <si>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</si>
  <si>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</si>
  <si>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</si>
  <si>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</si>
  <si>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</si>
  <si>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</si>
  <si>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</si>
  <si>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</si>
  <si>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</si>
  <si>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</si>
  <si>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</si>
  <si>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</si>
  <si>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</si>
  <si>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</si>
  <si>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</si>
  <si>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</si>
  <si>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</si>
  <si>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</si>
  <si>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</si>
  <si>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</si>
  <si>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</si>
  <si>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</si>
  <si>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</si>
  <si>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</si>
  <si>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</si>
  <si>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</si>
  <si>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</si>
  <si>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</si>
  <si>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</si>
  <si>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</si>
  <si>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</si>
  <si>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</si>
  <si>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</si>
  <si>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</si>
  <si>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</si>
  <si>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</si>
  <si>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</si>
  <si>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</si>
  <si>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</si>
  <si>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</si>
  <si>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</si>
  <si>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</si>
  <si>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</si>
  <si>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</si>
  <si>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</si>
  <si>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</si>
  <si>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</si>
  <si>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</si>
  <si>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</si>
  <si>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</si>
  <si>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</si>
  <si>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</si>
  <si>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</si>
  <si>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</si>
  <si>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</si>
  <si>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</si>
  <si>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</si>
  <si>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</si>
  <si>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</si>
  <si>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</si>
  <si>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</si>
  <si>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</si>
  <si>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</si>
  <si>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</si>
  <si>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</si>
  <si>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</si>
  <si>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</si>
  <si>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</si>
  <si>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</si>
  <si>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</si>
  <si>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</si>
  <si>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</si>
  <si>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</si>
  <si>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</si>
  <si>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</si>
  <si>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</si>
  <si>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</si>
  <si>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</si>
  <si>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</si>
  <si>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</si>
  <si>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</si>
  <si>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</si>
  <si>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</si>
  <si>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</si>
  <si>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</si>
  <si>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</si>
  <si>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</si>
  <si>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</si>
  <si>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</si>
  <si>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</si>
  <si>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</si>
  <si>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</si>
  <si>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</si>
  <si>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</si>
  <si>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</si>
  <si>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</si>
  <si>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</si>
  <si>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</si>
  <si>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</si>
  <si>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</si>
  <si>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</si>
  <si>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</si>
  <si>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</si>
  <si>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</si>
  <si>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</si>
  <si>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</si>
  <si>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</si>
  <si>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</si>
  <si>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</si>
  <si>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</si>
  <si>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</si>
  <si>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</si>
  <si>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</si>
  <si>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</si>
  <si>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</si>
  <si>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</si>
  <si>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</si>
  <si>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</si>
  <si>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</si>
  <si>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</si>
  <si>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</si>
  <si>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</si>
  <si>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</si>
  <si>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</si>
  <si>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</si>
  <si>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</si>
  <si>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</si>
  <si>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</si>
  <si>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</si>
  <si>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</si>
  <si>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</si>
  <si>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</si>
  <si>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</si>
  <si>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</si>
  <si>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</si>
  <si>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</si>
  <si>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</si>
  <si>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</si>
  <si>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</si>
  <si>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</si>
  <si>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</si>
  <si>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</si>
  <si>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</si>
  <si>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</si>
  <si>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</si>
  <si>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</si>
  <si>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</si>
  <si>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</si>
  <si>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</si>
  <si>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</si>
  <si>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</si>
  <si>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</si>
  <si>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</si>
  <si>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</si>
  <si>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</si>
  <si>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</si>
  <si>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</si>
  <si>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</si>
  <si>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</si>
  <si>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</si>
  <si>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</si>
  <si>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</si>
  <si>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</si>
  <si>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</si>
  <si>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</si>
  <si>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</si>
  <si>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</si>
  <si>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</si>
  <si>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</si>
  <si>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</si>
  <si>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</si>
  <si>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</si>
  <si>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</si>
  <si>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</si>
  <si>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</si>
  <si>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</si>
  <si>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</si>
  <si>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</si>
  <si>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</si>
  <si>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</si>
  <si>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</si>
  <si>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</si>
  <si>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</si>
  <si>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</si>
  <si>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</si>
  <si>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</si>
  <si>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</si>
  <si>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</si>
  <si>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</si>
  <si>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</si>
  <si>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</si>
  <si>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</si>
  <si>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</si>
  <si>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</si>
  <si>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</si>
  <si>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</si>
  <si>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</si>
  <si>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</si>
  <si>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</si>
  <si>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</si>
  <si>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</si>
  <si>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</si>
  <si>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</si>
  <si>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</si>
  <si>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</si>
  <si>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</si>
  <si>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</si>
  <si>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</si>
  <si>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</si>
  <si>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</si>
  <si>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</si>
  <si>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</si>
  <si>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</si>
  <si>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</si>
  <si>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</si>
  <si>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</si>
  <si>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</si>
  <si>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</si>
  <si>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</si>
  <si>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</si>
  <si>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</si>
  <si>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</si>
  <si>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</si>
  <si>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</si>
  <si>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</si>
  <si>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</si>
  <si>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</si>
  <si>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</si>
  <si>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</si>
  <si>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</si>
  <si>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</si>
  <si>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</si>
  <si>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</si>
  <si>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</si>
  <si>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</si>
  <si>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</si>
  <si>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</si>
  <si>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</si>
  <si>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</si>
  <si>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</si>
  <si>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</si>
  <si>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</si>
  <si>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</si>
  <si>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</si>
  <si>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</si>
  <si>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</si>
  <si>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</si>
  <si>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</si>
  <si>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</si>
  <si>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</si>
  <si>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</si>
  <si>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</si>
  <si>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</si>
  <si>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</si>
  <si>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</si>
  <si>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</si>
  <si>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</si>
  <si>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</si>
  <si>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</si>
  <si>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</si>
  <si>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</si>
  <si>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</si>
  <si>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</si>
  <si>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</si>
  <si>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</si>
  <si>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</si>
  <si>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</si>
  <si>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</si>
  <si>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</si>
  <si>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</si>
  <si>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</si>
  <si>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</si>
  <si>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</si>
  <si>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</si>
  <si>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</si>
  <si>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</si>
  <si>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</si>
  <si>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</si>
  <si>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</si>
  <si>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</si>
  <si>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</si>
  <si>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</si>
  <si>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</si>
  <si>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</si>
  <si>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</si>
  <si>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</si>
  <si>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</si>
  <si>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</si>
  <si>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</si>
  <si>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</si>
  <si>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</si>
  <si>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</si>
  <si>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</si>
  <si>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</si>
  <si>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</si>
  <si>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</si>
  <si>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</si>
  <si>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</si>
  <si>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</si>
  <si>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</si>
  <si>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</si>
  <si>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</si>
  <si>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</si>
  <si>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</si>
  <si>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</si>
  <si>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</si>
  <si>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</si>
  <si>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</si>
  <si>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</si>
  <si>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</si>
  <si>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</si>
  <si>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</si>
  <si>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</si>
  <si>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</si>
  <si>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</si>
  <si>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</si>
  <si>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</si>
  <si>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</si>
  <si>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</si>
  <si>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</si>
  <si>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</si>
  <si>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</si>
  <si>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</si>
  <si>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</si>
  <si>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</si>
  <si>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</si>
  <si>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</si>
  <si>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</si>
  <si>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</si>
  <si>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</si>
  <si>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</si>
  <si>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</si>
  <si>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</si>
  <si>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</si>
  <si>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</si>
  <si>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</si>
  <si>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</si>
  <si>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</si>
  <si>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</si>
  <si>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</si>
  <si>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</si>
  <si>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</si>
  <si>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</si>
  <si>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</si>
  <si>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</si>
  <si>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</si>
  <si>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</si>
  <si>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</si>
  <si>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</si>
  <si>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</si>
  <si>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</si>
  <si>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</si>
  <si>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</si>
  <si>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</si>
  <si>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</si>
  <si>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</si>
  <si>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</si>
  <si>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</si>
  <si>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</si>
  <si>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</si>
  <si>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</si>
  <si>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</si>
  <si>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</si>
  <si>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</si>
  <si>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</si>
  <si>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</si>
  <si>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</si>
  <si>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</si>
  <si>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</si>
  <si>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</si>
  <si>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</si>
  <si>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</si>
  <si>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</si>
  <si>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</si>
  <si>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</si>
  <si>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</si>
  <si>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</si>
  <si>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</si>
  <si>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</si>
  <si>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</si>
  <si>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</si>
  <si>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</si>
  <si>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</si>
  <si>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</si>
  <si>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</si>
  <si>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</si>
  <si>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</si>
  <si>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</si>
  <si>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</si>
  <si>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</si>
  <si>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</si>
  <si>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</si>
  <si>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</si>
  <si>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</si>
  <si>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</si>
  <si>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</si>
  <si>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</si>
  <si>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</si>
  <si>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</si>
  <si>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</si>
  <si>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</si>
  <si>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</si>
  <si>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</si>
  <si>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</si>
  <si>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</si>
  <si>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</si>
  <si>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</si>
  <si>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</si>
  <si>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</si>
  <si>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</si>
  <si>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</si>
  <si>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</si>
  <si>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</si>
  <si>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</si>
  <si>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</si>
  <si>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</si>
  <si>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</si>
  <si>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</si>
  <si>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</si>
  <si>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</si>
  <si>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</si>
  <si>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</si>
  <si>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</si>
  <si>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</si>
  <si>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</si>
  <si>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</si>
  <si>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</si>
  <si>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</si>
  <si>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</si>
  <si>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</si>
  <si>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</si>
  <si>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</si>
  <si>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</si>
  <si>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</si>
  <si>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</si>
  <si>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</si>
  <si>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</si>
  <si>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</si>
  <si>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</si>
  <si>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</si>
  <si>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</si>
  <si>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</si>
  <si>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</si>
  <si>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</si>
  <si>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</si>
  <si>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</si>
  <si>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</si>
  <si>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</si>
  <si>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</si>
  <si>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</si>
  <si>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</si>
  <si>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</si>
  <si>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</si>
  <si>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</si>
  <si>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</si>
  <si>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</si>
  <si>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</si>
  <si>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</si>
  <si>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</si>
  <si>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</si>
  <si>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</si>
  <si>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</si>
  <si>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</si>
  <si>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</si>
  <si>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</si>
  <si>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</si>
  <si>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</si>
  <si>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</si>
  <si>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</si>
  <si>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</si>
  <si>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</si>
  <si>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</si>
  <si>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</si>
  <si>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</si>
  <si>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</si>
  <si>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</si>
  <si>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</si>
  <si>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</si>
  <si>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</si>
  <si>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</si>
  <si>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</si>
  <si>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</si>
  <si>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</si>
  <si>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</si>
  <si>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</si>
  <si>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</si>
  <si>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</si>
  <si>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</si>
  <si>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</si>
  <si>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</si>
  <si>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</si>
  <si>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</si>
  <si>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</si>
  <si>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</si>
  <si>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</si>
  <si>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</si>
  <si>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</si>
  <si>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</si>
  <si>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</si>
  <si>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</si>
  <si>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</si>
  <si>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</si>
  <si>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</si>
  <si>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</si>
  <si>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</si>
  <si>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</si>
  <si>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</si>
  <si>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</si>
  <si>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</si>
  <si>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</si>
  <si>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</si>
  <si>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</si>
  <si>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</si>
  <si>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</si>
  <si>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</si>
  <si>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</si>
  <si>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</si>
  <si>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</si>
  <si>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</si>
  <si>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</si>
  <si>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</si>
  <si>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</si>
  <si>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</si>
  <si>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</si>
  <si>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</si>
  <si>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</si>
  <si>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</si>
  <si>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</si>
  <si>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</si>
  <si>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</si>
  <si>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</si>
  <si>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</si>
  <si>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</si>
  <si>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</si>
  <si>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</si>
  <si>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</si>
  <si>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</si>
  <si>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</si>
  <si>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</si>
  <si>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</si>
  <si>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</si>
  <si>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</si>
  <si>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</si>
  <si>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</si>
  <si>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</si>
  <si>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</si>
  <si>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</si>
  <si>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</si>
  <si>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</si>
  <si>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</si>
  <si>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</si>
  <si>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</si>
  <si>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</si>
  <si>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</si>
  <si>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</si>
  <si>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</si>
  <si>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</si>
  <si>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</si>
  <si>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</si>
  <si>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</si>
  <si>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</si>
  <si>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</si>
  <si>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</si>
  <si>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</si>
  <si>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</si>
  <si>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</si>
  <si>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</si>
  <si>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</si>
  <si>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</si>
  <si>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</si>
  <si>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</si>
  <si>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</si>
  <si>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</si>
  <si>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</si>
  <si>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</si>
  <si>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</si>
  <si>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</si>
  <si>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</si>
  <si>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</si>
  <si>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</si>
  <si>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</si>
  <si>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</si>
  <si>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</si>
  <si>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</si>
  <si>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</si>
  <si>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</si>
  <si>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</si>
  <si>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</si>
  <si>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</si>
  <si>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</si>
  <si>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</si>
  <si>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</si>
  <si>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</si>
  <si>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</si>
  <si>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</si>
  <si>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</si>
  <si>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</si>
  <si>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</si>
  <si>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</si>
  <si>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</si>
  <si>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</si>
  <si>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</si>
  <si>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</si>
  <si>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</si>
  <si>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</si>
  <si>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</si>
  <si>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</si>
  <si>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</si>
  <si>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</si>
  <si>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</si>
  <si>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</si>
  <si>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</si>
  <si>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</si>
  <si>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</si>
  <si>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</si>
  <si>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</si>
  <si>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</si>
  <si>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</si>
  <si>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</si>
  <si>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</si>
  <si>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</si>
  <si>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</si>
  <si>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</si>
  <si>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</si>
  <si>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</si>
  <si>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</si>
  <si>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</si>
  <si>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</si>
  <si>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</si>
  <si>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</si>
  <si>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</si>
  <si>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</si>
  <si>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</si>
  <si>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</si>
  <si>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</si>
  <si>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</si>
  <si>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</si>
  <si>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</si>
  <si>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</si>
  <si>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</si>
  <si>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</si>
  <si>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</si>
  <si>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</si>
  <si>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</si>
  <si>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</si>
  <si>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</si>
  <si>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</si>
  <si>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</si>
  <si>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</si>
  <si>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</si>
  <si>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</si>
  <si>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</si>
  <si>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</si>
  <si>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</si>
  <si>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</si>
  <si>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</si>
  <si>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</si>
  <si>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</si>
  <si>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</si>
  <si>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</si>
  <si>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</si>
  <si>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</si>
  <si>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</si>
  <si>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</si>
  <si>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</si>
  <si>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</si>
  <si>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</si>
  <si>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</si>
  <si>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</si>
  <si>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</si>
  <si>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</si>
  <si>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</si>
  <si>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</si>
  <si>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</si>
  <si>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</si>
  <si>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</si>
  <si>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</si>
  <si>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</si>
  <si>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</si>
  <si>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</si>
  <si>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</si>
  <si>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</si>
  <si>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</si>
  <si>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</si>
  <si>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</si>
  <si>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</si>
  <si>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</si>
  <si>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</si>
  <si>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</si>
  <si>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</si>
  <si>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</si>
  <si>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</si>
  <si>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</si>
  <si>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</si>
  <si>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</si>
  <si>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</si>
  <si>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</si>
  <si>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</si>
  <si>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</si>
  <si>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</si>
  <si>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</si>
  <si>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</si>
  <si>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</si>
  <si>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</si>
  <si>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</si>
  <si>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</si>
  <si>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</si>
  <si>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</si>
  <si>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</si>
  <si>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</si>
  <si>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</si>
  <si>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</si>
  <si>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</si>
  <si>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</si>
  <si>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</si>
  <si>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</si>
  <si>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</si>
  <si>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</si>
  <si>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</si>
  <si>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</si>
  <si>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</si>
  <si>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</si>
  <si>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</si>
  <si>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</si>
  <si>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</si>
  <si>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</si>
  <si>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</si>
  <si>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</si>
  <si>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</si>
  <si>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</si>
  <si>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</si>
  <si>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</si>
  <si>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</si>
  <si>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</si>
  <si>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</si>
  <si>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</si>
  <si>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</si>
  <si>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</si>
  <si>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</si>
  <si>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</si>
  <si>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</si>
  <si>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</si>
  <si>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</si>
  <si>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</si>
  <si>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</si>
  <si>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</si>
  <si>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</si>
  <si>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</si>
  <si>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</si>
  <si>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</si>
  <si>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</si>
  <si>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</si>
  <si>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</si>
  <si>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</si>
  <si>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</si>
  <si>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</si>
  <si>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</si>
  <si>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</si>
  <si>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</si>
  <si>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</si>
  <si>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</si>
  <si>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</si>
  <si>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</si>
  <si>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</si>
  <si>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</si>
  <si>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</si>
  <si>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</si>
  <si>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</si>
  <si>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</si>
  <si>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</si>
  <si>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</si>
  <si>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</si>
  <si>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</si>
  <si>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</si>
  <si>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</si>
  <si>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</si>
  <si>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</si>
  <si>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</si>
  <si>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</si>
  <si>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</si>
  <si>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</si>
  <si>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</si>
  <si>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</si>
  <si>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</si>
  <si>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</si>
  <si>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</si>
  <si>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</si>
  <si>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</si>
  <si>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</si>
  <si>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</si>
  <si>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</si>
  <si>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</si>
  <si>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</si>
  <si>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</si>
  <si>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</si>
  <si>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</si>
  <si>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</si>
  <si>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</si>
  <si>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</si>
  <si>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</si>
  <si>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</si>
  <si>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</si>
  <si>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</si>
  <si>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</si>
  <si>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</si>
  <si>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</si>
  <si>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</si>
  <si>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</si>
  <si>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</si>
  <si>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</si>
  <si>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</si>
  <si>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</si>
  <si>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</si>
  <si>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</si>
  <si>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</si>
  <si>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</si>
  <si>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</si>
  <si>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</si>
  <si>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</si>
  <si>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</si>
  <si>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</si>
  <si>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</si>
  <si>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</si>
  <si>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</si>
  <si>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</si>
  <si>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</si>
  <si>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</si>
  <si>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</si>
  <si>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</si>
  <si>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</si>
  <si>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</si>
  <si>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</si>
  <si>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</si>
  <si>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</si>
  <si>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</si>
  <si>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</si>
  <si>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</si>
  <si>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</si>
  <si>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</si>
  <si>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</si>
  <si>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</si>
  <si>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</si>
  <si>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</si>
  <si>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</si>
  <si>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</si>
  <si>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</si>
  <si>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</si>
  <si>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</si>
  <si>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</si>
  <si>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</si>
  <si>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</si>
  <si>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</si>
  <si>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</si>
  <si>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</si>
  <si>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</si>
  <si>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</si>
  <si>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</si>
  <si>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</si>
  <si>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</si>
  <si>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</si>
  <si>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</si>
  <si>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</si>
  <si>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</si>
  <si>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</si>
  <si>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</si>
  <si>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</si>
  <si>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</si>
  <si>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</si>
  <si>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</si>
  <si>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</si>
  <si>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</si>
  <si>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</si>
  <si>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</si>
  <si>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</si>
  <si>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</si>
  <si>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</si>
  <si>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</si>
  <si>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</si>
  <si>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</si>
  <si>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</si>
  <si>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</si>
  <si>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</si>
  <si>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</si>
  <si>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</si>
  <si>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</si>
  <si>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</si>
  <si>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</si>
  <si>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</si>
  <si>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</si>
  <si>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</si>
  <si>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</si>
  <si>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</si>
  <si>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</si>
  <si>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</si>
  <si>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</si>
  <si>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</si>
  <si>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</si>
  <si>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</si>
  <si>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</si>
  <si>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</si>
  <si>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</si>
  <si>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</si>
  <si>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</si>
  <si>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</si>
  <si>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</si>
  <si>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</si>
  <si>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</si>
  <si>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</si>
  <si>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</si>
  <si>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</si>
  <si>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</si>
  <si>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</si>
  <si>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</si>
  <si>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</si>
  <si>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</si>
  <si>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</si>
  <si>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</si>
  <si>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</si>
  <si>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</si>
  <si>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</si>
  <si>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</si>
  <si>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</si>
  <si>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</si>
  <si>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</si>
  <si>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</si>
  <si>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</si>
  <si>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</si>
  <si>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</si>
  <si>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</si>
  <si>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</si>
  <si>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</si>
  <si>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</si>
  <si>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</si>
  <si>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</si>
  <si>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</si>
  <si>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</si>
  <si>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</si>
  <si>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</si>
  <si>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</si>
  <si>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</si>
  <si>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</si>
  <si>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</si>
  <si>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</si>
  <si>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</si>
  <si>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</si>
  <si>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</si>
  <si>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</si>
  <si>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</si>
  <si>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</si>
  <si>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</si>
  <si>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</si>
  <si>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</si>
  <si>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</si>
  <si>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</si>
  <si>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</si>
  <si>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</si>
  <si>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</si>
  <si>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</si>
  <si>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</si>
  <si>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</si>
  <si>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</si>
  <si>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</si>
  <si>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</si>
  <si>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</si>
  <si>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</si>
  <si>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</si>
  <si>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</si>
  <si>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</si>
  <si>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</si>
  <si>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</si>
  <si>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</si>
  <si>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</si>
  <si>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</si>
  <si>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</si>
  <si>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</si>
  <si>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</si>
  <si>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</si>
  <si>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</si>
  <si>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</si>
  <si>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</si>
  <si>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</si>
  <si>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</si>
  <si>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</si>
  <si>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</si>
  <si>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</si>
  <si>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</si>
  <si>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</si>
  <si>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</si>
  <si>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</si>
  <si>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</si>
  <si>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</si>
  <si>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</si>
  <si>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</si>
  <si>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</si>
  <si>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</si>
  <si>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</si>
  <si>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</si>
  <si>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</si>
  <si>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</si>
  <si>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</si>
  <si>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</si>
  <si>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</si>
  <si>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</si>
  <si>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</si>
  <si>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</si>
  <si>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</si>
  <si>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</si>
  <si>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</si>
  <si>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</si>
  <si>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</si>
  <si>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</si>
  <si>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</si>
  <si>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</si>
  <si>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</si>
  <si>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</si>
  <si>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</si>
  <si>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</si>
  <si>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</si>
  <si>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</si>
  <si>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</si>
  <si>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</si>
  <si>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</si>
  <si>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</si>
  <si>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</si>
  <si>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</si>
  <si>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</si>
  <si>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</si>
  <si>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</si>
  <si>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</si>
  <si>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</si>
  <si>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</si>
  <si>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</si>
  <si>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</si>
  <si>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</si>
  <si>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</si>
  <si>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</si>
  <si>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</si>
  <si>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</si>
  <si>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</si>
  <si>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</si>
  <si>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</si>
  <si>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</si>
  <si>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</si>
  <si>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</si>
  <si>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</si>
  <si>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</si>
  <si>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</si>
  <si>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</si>
  <si>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</si>
  <si>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</si>
  <si>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</si>
  <si>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</si>
  <si>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</si>
  <si>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</si>
  <si>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</si>
  <si>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</si>
  <si>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</si>
  <si>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</si>
  <si>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</si>
  <si>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</si>
  <si>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</si>
  <si>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</si>
  <si>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</si>
  <si>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</si>
  <si>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</si>
  <si>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</si>
  <si>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</si>
  <si>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</si>
  <si>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</si>
  <si>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</si>
  <si>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</si>
  <si>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</si>
  <si>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</si>
  <si>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</si>
  <si>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</si>
  <si>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</si>
  <si>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</si>
  <si>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</si>
  <si>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</si>
  <si>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</si>
  <si>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</si>
  <si>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</si>
  <si>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</si>
  <si>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</si>
  <si>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</si>
  <si>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</si>
  <si>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</si>
  <si>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</si>
  <si>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</si>
  <si>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</si>
  <si>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</si>
  <si>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</si>
  <si>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</si>
  <si>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</si>
  <si>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</si>
  <si>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</si>
  <si>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</si>
  <si>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</si>
  <si>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</si>
  <si>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</si>
  <si>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</si>
  <si>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</si>
  <si>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</si>
  <si>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</si>
  <si>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</si>
  <si>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</si>
  <si>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</si>
  <si>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</si>
  <si>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</si>
  <si>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</si>
  <si>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</si>
  <si>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</si>
  <si>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</si>
  <si>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</si>
  <si>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</si>
  <si>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</si>
  <si>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</si>
  <si>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</si>
  <si>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</si>
  <si>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</si>
  <si>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</si>
  <si>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</si>
  <si>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</si>
  <si>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</si>
  <si>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</si>
  <si>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</si>
  <si>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</si>
  <si>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</si>
  <si>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</si>
  <si>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</si>
  <si>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</si>
  <si>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</si>
  <si>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</si>
  <si>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</si>
  <si>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</si>
  <si>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</si>
  <si>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</si>
  <si>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</si>
  <si>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</si>
  <si>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</si>
  <si>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</si>
  <si>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</si>
  <si>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</si>
  <si>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</si>
  <si>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</si>
  <si>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</si>
  <si>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</si>
  <si>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</si>
  <si>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</si>
  <si>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</si>
  <si>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</si>
  <si>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</si>
  <si>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</si>
  <si>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</si>
  <si>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</si>
  <si>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</si>
  <si>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</si>
  <si>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</si>
  <si>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</si>
  <si>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</si>
  <si>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</si>
  <si>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</si>
  <si>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</si>
  <si>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</si>
  <si>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</si>
  <si>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</si>
  <si>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</si>
  <si>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</si>
  <si>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</si>
  <si>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</si>
  <si>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</si>
  <si>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</si>
  <si>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</si>
  <si>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</si>
  <si>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</si>
  <si>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</si>
  <si>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</si>
  <si>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</si>
  <si>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</si>
  <si>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</si>
  <si>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</si>
  <si>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</si>
  <si>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</si>
  <si>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</si>
  <si>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</si>
  <si>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</si>
  <si>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</si>
  <si>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</si>
  <si>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</si>
  <si>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</si>
  <si>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</si>
  <si>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</si>
  <si>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</si>
  <si>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</si>
  <si>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</si>
  <si>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</si>
  <si>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</si>
  <si>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</si>
  <si>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</si>
  <si>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</si>
  <si>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</si>
  <si>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</si>
  <si>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</si>
  <si>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</si>
  <si>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</si>
  <si>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</si>
  <si>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</si>
  <si>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</si>
  <si>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</si>
  <si>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</si>
  <si>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</si>
  <si>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</si>
  <si>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</si>
  <si>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</si>
  <si>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</si>
  <si>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</si>
  <si>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</si>
  <si>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</si>
  <si>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</si>
  <si>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</si>
  <si>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</si>
  <si>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</si>
  <si>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</si>
  <si>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</si>
  <si>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</si>
  <si>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</si>
  <si>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</si>
  <si>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</si>
  <si>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</si>
  <si>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</si>
  <si>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</si>
  <si>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</si>
  <si>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</si>
  <si>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</si>
  <si>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</si>
  <si>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</si>
  <si>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</si>
  <si>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</si>
  <si>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</si>
  <si>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</si>
  <si>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</si>
  <si>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</si>
  <si>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</si>
  <si>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</si>
  <si>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</si>
  <si>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</si>
  <si>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</si>
  <si>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</si>
  <si>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</si>
  <si>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</si>
  <si>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</si>
  <si>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</si>
  <si>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</si>
  <si>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</si>
  <si>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</si>
  <si>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</si>
  <si>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</si>
  <si>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</si>
  <si>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</si>
  <si>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</si>
  <si>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</si>
  <si>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</si>
  <si>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</si>
  <si>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</si>
  <si>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</si>
  <si>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</si>
  <si>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</si>
  <si>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</si>
  <si>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</si>
  <si>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</si>
  <si>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</si>
  <si>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</si>
  <si>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</si>
  <si>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</si>
  <si>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</si>
  <si>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</si>
  <si>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</si>
  <si>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</si>
  <si>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</si>
  <si>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</si>
  <si>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</si>
  <si>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</si>
  <si>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</si>
  <si>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</si>
  <si>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</si>
  <si>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</si>
  <si>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</si>
  <si>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</si>
  <si>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</si>
  <si>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</si>
  <si>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</si>
  <si>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</si>
  <si>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</si>
  <si>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</si>
  <si>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</si>
  <si>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</si>
  <si>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</si>
  <si>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</si>
  <si>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</si>
  <si>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</si>
  <si>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</si>
  <si>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</si>
  <si>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</si>
  <si>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</si>
  <si>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</si>
  <si>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</si>
  <si>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</si>
  <si>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</si>
  <si>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</si>
  <si>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</si>
  <si>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</si>
  <si>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</si>
  <si>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</si>
  <si>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</si>
  <si>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</si>
  <si>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</si>
  <si>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</si>
  <si>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</si>
  <si>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</si>
  <si>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</si>
  <si>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</si>
  <si>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</si>
  <si>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</si>
  <si>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</si>
  <si>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</si>
  <si>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</si>
  <si>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</si>
  <si>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</si>
  <si>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</si>
  <si>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</si>
  <si>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</si>
  <si>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</si>
  <si>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</si>
  <si>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</si>
  <si>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</si>
  <si>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</si>
  <si>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</si>
  <si>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</si>
  <si>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</si>
  <si>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</si>
  <si>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</si>
  <si>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</si>
  <si>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</si>
  <si>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</si>
  <si>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</si>
  <si>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</si>
  <si>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</si>
  <si>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</si>
  <si>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</si>
  <si>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</si>
  <si>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</si>
  <si>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</si>
  <si>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</si>
  <si>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</si>
  <si>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</si>
  <si>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</si>
  <si>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</si>
  <si>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</si>
  <si>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</si>
  <si>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</si>
  <si>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</si>
  <si>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</si>
  <si>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</si>
  <si>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</si>
  <si>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</si>
  <si>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</si>
  <si>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</si>
  <si>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</si>
  <si>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</si>
  <si>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</si>
  <si>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</si>
  <si>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</si>
  <si>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</si>
  <si>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</si>
  <si>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</si>
  <si>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</si>
  <si>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</si>
  <si>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</si>
  <si>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</si>
  <si>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</si>
  <si>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</si>
  <si>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</si>
  <si>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</si>
  <si>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</si>
  <si>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</si>
  <si>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</si>
  <si>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</si>
  <si>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</si>
  <si>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</si>
  <si>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</si>
  <si>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</si>
  <si>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</si>
  <si>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</si>
  <si>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</si>
  <si>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</si>
  <si>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</si>
  <si>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</si>
  <si>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</si>
  <si>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</si>
  <si>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</si>
  <si>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</si>
  <si>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</si>
  <si>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</si>
  <si>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</si>
  <si>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</si>
  <si>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</si>
  <si>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</si>
  <si>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</si>
  <si>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</si>
  <si>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</si>
  <si>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</si>
  <si>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</si>
  <si>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</si>
  <si>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</si>
  <si>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</si>
  <si>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</si>
  <si>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</si>
  <si>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</si>
  <si>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</si>
  <si>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</si>
  <si>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</si>
  <si>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</si>
  <si>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</si>
  <si>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</si>
  <si>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</si>
  <si>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</si>
  <si>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</si>
  <si>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</si>
  <si>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</si>
  <si>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</si>
  <si>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</si>
  <si>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</si>
  <si>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</si>
  <si>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</si>
  <si>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</si>
  <si>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</si>
  <si>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</si>
  <si>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</si>
  <si>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</si>
  <si>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</si>
  <si>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</si>
  <si>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</si>
  <si>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</si>
  <si>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</si>
  <si>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</si>
  <si>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</si>
  <si>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</si>
  <si>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</si>
  <si>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</si>
  <si>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</si>
  <si>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</si>
  <si>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</si>
  <si>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</si>
  <si>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</si>
  <si>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</si>
  <si>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</si>
  <si>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</si>
  <si>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</si>
  <si>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</si>
  <si>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</si>
  <si>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</si>
  <si>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</si>
  <si>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</si>
  <si>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</si>
  <si>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</si>
  <si>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</si>
  <si>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</si>
  <si>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</si>
  <si>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</si>
  <si>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</si>
  <si>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</si>
  <si>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</si>
  <si>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</si>
  <si>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</si>
  <si>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</si>
  <si>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</si>
  <si>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</si>
  <si>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</si>
  <si>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</si>
  <si>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</si>
  <si>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</si>
  <si>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</si>
  <si>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</si>
  <si>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</si>
  <si>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</si>
  <si>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</si>
  <si>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</si>
  <si>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</si>
  <si>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</si>
  <si>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</si>
  <si>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</si>
  <si>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</si>
  <si>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</si>
  <si>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</si>
  <si>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</si>
  <si>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</si>
  <si>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</si>
  <si>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</si>
  <si>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</si>
  <si>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</si>
  <si>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</si>
  <si>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</si>
  <si>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</si>
  <si>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</si>
  <si>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</si>
  <si>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</si>
  <si>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</si>
  <si>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</si>
  <si>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</si>
  <si>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</si>
  <si>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</si>
  <si>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</si>
  <si>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</si>
  <si>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</si>
  <si>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</si>
  <si>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</si>
  <si>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</si>
  <si>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</si>
  <si>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</si>
  <si>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</si>
  <si>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</si>
  <si>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</si>
  <si>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</si>
  <si>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</si>
  <si>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</si>
  <si>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</si>
  <si>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</si>
  <si>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</si>
  <si>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</si>
  <si>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</si>
  <si>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</si>
  <si>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</si>
  <si>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</si>
  <si>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</si>
  <si>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</si>
  <si>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</si>
  <si>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</si>
  <si>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</si>
  <si>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</si>
  <si>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</si>
  <si>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</si>
  <si>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</si>
  <si>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</si>
  <si>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</si>
  <si>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</si>
  <si>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</si>
  <si>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</si>
  <si>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</si>
  <si>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</si>
  <si>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</si>
  <si>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</si>
  <si>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</si>
  <si>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</si>
  <si>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</si>
  <si>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</si>
  <si>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</si>
  <si>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</si>
  <si>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</si>
  <si>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</si>
  <si>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</si>
  <si>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</si>
  <si>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</si>
  <si>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</si>
  <si>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</si>
  <si>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</si>
  <si>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</si>
  <si>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</si>
  <si>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</si>
  <si>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</si>
  <si>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</si>
  <si>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</si>
  <si>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</si>
  <si>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</si>
  <si>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</si>
  <si>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</si>
  <si>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</si>
  <si>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</si>
  <si>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</si>
  <si>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</si>
  <si>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</si>
  <si>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</si>
  <si>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</si>
  <si>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</si>
  <si>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</si>
  <si>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</si>
  <si>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</si>
  <si>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</si>
  <si>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</si>
  <si>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</si>
  <si>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</si>
  <si>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</si>
  <si>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</si>
  <si>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</si>
  <si>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</si>
  <si>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</si>
  <si>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</si>
  <si>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</si>
  <si>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</si>
  <si>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</si>
  <si>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</si>
  <si>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</si>
  <si>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</si>
  <si>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</si>
  <si>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</si>
  <si>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</si>
  <si>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</si>
  <si>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</si>
  <si>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</si>
  <si>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</si>
  <si>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</si>
  <si>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</si>
  <si>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</si>
  <si>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</si>
  <si>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</si>
  <si>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</si>
  <si>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</si>
  <si>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</si>
  <si>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</si>
  <si>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</si>
  <si>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</si>
  <si>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</si>
  <si>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</si>
  <si>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</si>
  <si>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</si>
  <si>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</si>
  <si>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</si>
  <si>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</si>
  <si>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</si>
  <si>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</si>
  <si>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</si>
  <si>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</si>
  <si>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</si>
  <si>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</si>
  <si>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</si>
  <si>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</si>
  <si>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</si>
  <si>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</si>
  <si>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</si>
  <si>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</si>
  <si>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</si>
  <si>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</si>
  <si>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</si>
  <si>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</si>
  <si>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</si>
  <si>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</si>
  <si>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</si>
  <si>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</si>
  <si>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</si>
  <si>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</si>
  <si>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</si>
  <si>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</si>
  <si>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</si>
  <si>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</si>
  <si>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</si>
  <si>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</si>
  <si>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</si>
  <si>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</si>
  <si>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</si>
  <si>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</si>
  <si>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</si>
  <si>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</si>
  <si>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</si>
  <si>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</si>
  <si>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</si>
  <si>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</si>
  <si>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</si>
  <si>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</si>
  <si>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</si>
  <si>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</si>
  <si>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</si>
  <si>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</si>
  <si>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</si>
  <si>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</si>
  <si>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</si>
  <si>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</si>
  <si>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</si>
  <si>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</si>
  <si>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</si>
  <si>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</si>
  <si>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</si>
  <si>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</si>
  <si>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</si>
  <si>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</si>
  <si>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</si>
  <si>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</si>
  <si>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</si>
  <si>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</si>
  <si>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</si>
  <si>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</si>
  <si>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</si>
  <si>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</si>
  <si>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</si>
  <si>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</si>
  <si>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</si>
  <si>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</si>
  <si>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</si>
  <si>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</si>
  <si>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</si>
  <si>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</si>
  <si>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</si>
  <si>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</si>
  <si>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</si>
  <si>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</si>
  <si>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</si>
  <si>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</si>
  <si>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</si>
  <si>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</si>
  <si>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</si>
  <si>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</si>
  <si>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</si>
  <si>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</si>
  <si>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</si>
  <si>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</si>
  <si>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</si>
  <si>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</si>
  <si>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</si>
  <si>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</si>
  <si>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</si>
  <si>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</si>
  <si>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</si>
  <si>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</si>
  <si>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</si>
  <si>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</si>
  <si>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</si>
  <si>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</si>
  <si>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</si>
  <si>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</si>
  <si>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</si>
  <si>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</si>
  <si>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</si>
  <si>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</si>
  <si>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</si>
  <si>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</si>
  <si>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</si>
  <si>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</si>
  <si>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</si>
  <si>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</si>
  <si>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</si>
  <si>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</si>
  <si>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</si>
  <si>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</si>
  <si>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</si>
  <si>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</si>
  <si>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</si>
  <si>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</si>
  <si>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</si>
  <si>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</si>
  <si>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</si>
  <si>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</si>
  <si>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</si>
  <si>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</si>
  <si>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</si>
  <si>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</si>
  <si>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</si>
  <si>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</si>
  <si>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</si>
  <si>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</si>
  <si>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</si>
  <si>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</si>
  <si>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</si>
  <si>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</si>
  <si>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</si>
  <si>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</si>
  <si>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</si>
  <si>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</si>
  <si>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</si>
  <si>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</si>
  <si>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</si>
  <si>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</si>
  <si>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</si>
  <si>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</si>
  <si>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</si>
  <si>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</si>
  <si>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</si>
  <si>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</si>
  <si>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</si>
  <si>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</si>
  <si>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</si>
  <si>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</si>
  <si>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</si>
  <si>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</si>
  <si>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</si>
  <si>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</si>
  <si>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</si>
  <si>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</si>
  <si>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</si>
  <si>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</si>
  <si>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</si>
  <si>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</si>
  <si>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</si>
  <si>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</si>
  <si>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</si>
  <si>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</si>
  <si>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</si>
  <si>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</si>
  <si>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</si>
  <si>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</si>
  <si>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</si>
  <si>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</si>
  <si>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</si>
  <si>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</si>
  <si>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</si>
  <si>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</si>
  <si>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</si>
  <si>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</si>
  <si>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</si>
  <si>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</si>
  <si>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</si>
  <si>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</si>
  <si>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</si>
  <si>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</si>
  <si>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</si>
  <si>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</si>
  <si>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</si>
  <si>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</si>
  <si>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</si>
  <si>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</si>
  <si>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</si>
  <si>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</si>
  <si>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</si>
  <si>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</si>
  <si>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</si>
  <si>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</si>
  <si>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</si>
  <si>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</si>
  <si>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</si>
  <si>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</si>
  <si>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</si>
  <si>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</si>
  <si>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</si>
  <si>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</si>
  <si>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</si>
  <si>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</si>
  <si>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</si>
  <si>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</si>
  <si>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</si>
  <si>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</si>
  <si>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</si>
  <si>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</si>
  <si>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</si>
  <si>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</si>
  <si>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</si>
  <si>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</si>
  <si>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</si>
  <si>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</si>
  <si>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</si>
  <si>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</si>
  <si>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</si>
  <si>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</si>
  <si>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</si>
  <si>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</si>
  <si>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</si>
  <si>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</si>
  <si>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</si>
  <si>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</si>
  <si>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</si>
  <si>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</si>
  <si>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</si>
  <si>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</si>
  <si>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</si>
  <si>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</si>
  <si>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</si>
  <si>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</si>
  <si>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</si>
  <si>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</si>
  <si>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</si>
  <si>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</si>
  <si>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</si>
  <si>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</si>
  <si>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</si>
  <si>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</si>
  <si>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</si>
  <si>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</si>
  <si>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</si>
  <si>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</si>
  <si>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</si>
  <si>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</si>
  <si>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</si>
  <si>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</si>
  <si>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</si>
  <si>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</si>
  <si>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</si>
  <si>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</si>
  <si>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</si>
  <si>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</si>
  <si>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</si>
  <si>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</si>
  <si>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</si>
  <si>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</si>
  <si>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</si>
  <si>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</si>
  <si>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</si>
  <si>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</si>
  <si>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</si>
  <si>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</si>
  <si>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</si>
  <si>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</si>
  <si>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</si>
  <si>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</si>
  <si>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</si>
  <si>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</si>
  <si>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</si>
  <si>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</si>
  <si>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</si>
  <si>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</si>
  <si>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</si>
  <si>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</si>
  <si>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</si>
  <si>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</si>
  <si>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</si>
  <si>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</si>
  <si>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</si>
  <si>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</si>
  <si>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</si>
  <si>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</si>
  <si>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</si>
  <si>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</si>
  <si>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</si>
  <si>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</si>
  <si>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</si>
  <si>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</si>
  <si>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</si>
  <si>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</si>
  <si>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</si>
  <si>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</si>
  <si>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</si>
  <si>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</si>
  <si>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</si>
  <si>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</si>
  <si>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</si>
  <si>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</si>
  <si>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</si>
  <si>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</si>
  <si>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</si>
  <si>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</si>
  <si>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</si>
  <si>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</si>
  <si>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</si>
  <si>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</si>
  <si>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</si>
  <si>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</si>
  <si>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</si>
  <si>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</si>
  <si>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</si>
  <si>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</si>
  <si>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</si>
  <si>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</si>
  <si>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</si>
  <si>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</si>
  <si>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</si>
  <si>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</si>
  <si>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</si>
  <si>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</si>
  <si>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</si>
  <si>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</si>
  <si>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</si>
  <si>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</si>
  <si>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</si>
  <si>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</si>
  <si>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</si>
  <si>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</si>
  <si>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</si>
  <si>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</si>
  <si>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</si>
  <si>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</si>
  <si>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</si>
  <si>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</si>
  <si>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</si>
  <si>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</si>
  <si>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</si>
  <si>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</si>
  <si>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</si>
  <si>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</si>
  <si>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</si>
  <si>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</si>
  <si>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</si>
  <si>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</si>
  <si>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</si>
  <si>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</si>
  <si>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</si>
  <si>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</si>
  <si>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</si>
  <si>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</si>
  <si>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</si>
  <si>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</si>
  <si>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</si>
  <si>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</si>
  <si>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</si>
  <si>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</si>
  <si>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</si>
  <si>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</si>
  <si>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</si>
  <si>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</si>
  <si>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</si>
  <si>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</si>
  <si>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</si>
  <si>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</si>
  <si>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</si>
  <si>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</si>
  <si>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</si>
  <si>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</si>
  <si>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</si>
  <si>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</si>
  <si>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</si>
  <si>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</si>
  <si>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</si>
  <si>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</si>
  <si>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</si>
  <si>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</si>
  <si>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</si>
  <si>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</si>
  <si>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</si>
  <si>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</si>
  <si>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</si>
  <si>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</si>
  <si>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</si>
  <si>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</si>
  <si>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</si>
  <si>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</si>
  <si>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</si>
  <si>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</si>
  <si>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</si>
  <si>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</si>
  <si>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</si>
  <si>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</si>
  <si>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</si>
  <si>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</si>
  <si>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</si>
  <si>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</si>
  <si>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</si>
  <si>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</si>
  <si>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</si>
  <si>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</si>
  <si>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</si>
  <si>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</si>
  <si>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</si>
  <si>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</si>
  <si>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</si>
  <si>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</si>
  <si>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</si>
  <si>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</si>
  <si>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</si>
  <si>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</si>
  <si>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</si>
  <si>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</si>
  <si>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</si>
  <si>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</si>
  <si>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</si>
  <si>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</si>
  <si>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</si>
  <si>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</si>
  <si>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</si>
  <si>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</si>
  <si>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</si>
  <si>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</si>
  <si>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</si>
  <si>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</si>
  <si>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</si>
  <si>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</si>
  <si>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</si>
  <si>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</si>
  <si>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</si>
  <si>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</si>
  <si>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</si>
  <si>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</si>
  <si>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</si>
  <si>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</si>
  <si>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</si>
  <si>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</si>
  <si>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</si>
  <si>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</si>
  <si>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</si>
  <si>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</si>
  <si>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</si>
  <si>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</si>
  <si>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</si>
  <si>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</si>
  <si>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</si>
  <si>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</si>
  <si>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</si>
  <si>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</si>
  <si>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</si>
  <si>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</si>
  <si>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</si>
  <si>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</si>
  <si>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</si>
  <si>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</si>
  <si>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</si>
  <si>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</si>
  <si>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</si>
  <si>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</si>
  <si>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</si>
  <si>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</si>
  <si>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</si>
  <si>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</si>
  <si>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</si>
  <si>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</si>
  <si>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</si>
  <si>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</si>
  <si>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</si>
  <si>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</si>
  <si>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</si>
  <si>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</si>
  <si>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</si>
  <si>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</si>
  <si>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</si>
  <si>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</si>
  <si>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</si>
  <si>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</si>
  <si>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</si>
  <si>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</si>
  <si>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</si>
  <si>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</si>
  <si>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</si>
  <si>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</si>
  <si>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</si>
  <si>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</si>
  <si>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</si>
  <si>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</si>
  <si>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</si>
  <si>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</si>
  <si>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</si>
  <si>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</si>
  <si>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</si>
  <si>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</si>
  <si>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</si>
  <si>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</si>
  <si>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</si>
  <si>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</si>
  <si>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</si>
  <si>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</si>
  <si>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</si>
  <si>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</si>
  <si>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</si>
  <si>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</si>
  <si>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</si>
  <si>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</si>
  <si>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</si>
  <si>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</si>
  <si>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</si>
  <si>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</si>
  <si>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</si>
  <si>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</si>
  <si>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</si>
  <si>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</si>
  <si>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</si>
  <si>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</si>
  <si>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</si>
  <si>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</si>
  <si>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</si>
  <si>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</si>
  <si>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</si>
  <si>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</si>
  <si>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</si>
  <si>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</si>
  <si>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</si>
  <si>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</si>
  <si>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</si>
  <si>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</si>
  <si>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</si>
  <si>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</si>
  <si>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</si>
  <si>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</si>
  <si>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</si>
  <si>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</si>
  <si>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</si>
  <si>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</si>
  <si>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</si>
  <si>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</si>
  <si>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</si>
  <si>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</si>
  <si>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</si>
  <si>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</si>
  <si>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</si>
  <si>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</si>
  <si>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</si>
  <si>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</si>
  <si>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</si>
  <si>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</si>
  <si>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</si>
  <si>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</si>
  <si>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</si>
  <si>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</si>
  <si>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</si>
  <si>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</si>
  <si>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</si>
  <si>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</si>
  <si>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</si>
  <si>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</si>
  <si>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</si>
  <si>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</si>
  <si>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</si>
  <si>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</si>
  <si>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</si>
  <si>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</si>
  <si>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</si>
  <si>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</si>
  <si>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</si>
  <si>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</si>
  <si>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</si>
  <si>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</si>
  <si>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</si>
  <si>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</si>
  <si>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</si>
  <si>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</si>
  <si>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</si>
  <si>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</si>
  <si>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</si>
  <si>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</si>
  <si>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</si>
  <si>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</si>
  <si>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</si>
  <si>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</si>
  <si>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</si>
  <si>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</si>
  <si>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</si>
  <si>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</si>
  <si>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</si>
  <si>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</si>
  <si>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</si>
  <si>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</si>
  <si>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</si>
  <si>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</si>
  <si>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</si>
  <si>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</si>
  <si>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</si>
  <si>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</si>
  <si>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</si>
  <si>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</si>
  <si>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</si>
  <si>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</si>
  <si>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</si>
  <si>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</si>
  <si>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</si>
  <si>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</si>
  <si>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</si>
  <si>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</si>
  <si>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</si>
  <si>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</si>
  <si>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</si>
  <si>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</si>
  <si>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</si>
  <si>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</si>
  <si>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</si>
  <si>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</si>
  <si>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</si>
  <si>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</si>
  <si>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</si>
  <si>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</si>
  <si>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</si>
  <si>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</si>
  <si>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</si>
  <si>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</si>
  <si>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</si>
  <si>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</si>
  <si>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</si>
  <si>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</si>
  <si>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</si>
  <si>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</si>
  <si>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</si>
  <si>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</si>
  <si>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</si>
  <si>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</si>
  <si>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</si>
  <si>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</si>
  <si>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</si>
  <si>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</si>
  <si>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</si>
  <si>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</si>
  <si>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</si>
  <si>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</si>
  <si>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</si>
  <si>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</si>
  <si>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</si>
  <si>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</si>
  <si>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</si>
  <si>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</si>
  <si>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</si>
  <si>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</si>
  <si>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</si>
  <si>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</si>
  <si>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</si>
  <si>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</si>
  <si>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</si>
  <si>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</si>
  <si>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</si>
  <si>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</si>
  <si>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</si>
  <si>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</si>
  <si>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</si>
  <si>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</si>
  <si>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</si>
  <si>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</si>
  <si>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</si>
  <si>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</si>
  <si>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</si>
  <si>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</si>
  <si>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</si>
  <si>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</si>
  <si>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</si>
  <si>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</si>
  <si>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</si>
  <si>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</si>
  <si>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</si>
  <si>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</si>
  <si>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</si>
  <si>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</si>
  <si>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</si>
  <si>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</si>
  <si>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</si>
  <si>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</si>
  <si>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</si>
  <si>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</si>
  <si>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</si>
  <si>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</si>
  <si>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</si>
  <si>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</si>
  <si>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</si>
  <si>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</si>
  <si>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</si>
  <si>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</si>
  <si>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</si>
  <si>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</si>
  <si>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</si>
  <si>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</si>
  <si>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</si>
  <si>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</si>
  <si>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</si>
  <si>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</si>
  <si>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</si>
  <si>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</si>
  <si>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</si>
  <si>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</si>
  <si>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</si>
  <si>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</si>
  <si>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</si>
  <si>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</si>
  <si>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</si>
  <si>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</si>
  <si>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</si>
  <si>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</si>
  <si>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</si>
  <si>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</si>
  <si>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</si>
  <si>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</si>
  <si>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</si>
  <si>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</si>
  <si>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</si>
  <si>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</si>
  <si>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</si>
  <si>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</si>
  <si>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</si>
  <si>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</si>
  <si>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</si>
  <si>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</si>
  <si>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</si>
  <si>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</si>
  <si>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</si>
  <si>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</si>
  <si>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</si>
  <si>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</si>
  <si>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</si>
  <si>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</si>
  <si>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</si>
  <si>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</si>
  <si>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</si>
  <si>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</si>
  <si>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</si>
  <si>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</si>
  <si>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</si>
  <si>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</si>
  <si>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</si>
  <si>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</si>
  <si>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</si>
  <si>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</si>
  <si>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</si>
  <si>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</si>
  <si>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</si>
  <si>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</si>
  <si>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</si>
  <si>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</si>
  <si>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</si>
  <si>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</si>
  <si>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</si>
  <si>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</si>
  <si>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</si>
  <si>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</si>
  <si>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</si>
  <si>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</si>
  <si>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</si>
  <si>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</si>
  <si>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</si>
  <si>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</si>
  <si>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</si>
  <si>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</si>
  <si>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</si>
  <si>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</si>
  <si>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</si>
  <si>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</si>
  <si>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</si>
  <si>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</si>
  <si>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</si>
  <si>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</si>
  <si>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</si>
  <si>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</si>
  <si>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</si>
  <si>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</si>
  <si>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</si>
  <si>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</si>
  <si>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</si>
  <si>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</si>
  <si>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</si>
  <si>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</si>
  <si>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</si>
  <si>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</si>
  <si>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</si>
  <si>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</si>
  <si>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</si>
  <si>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</si>
  <si>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</si>
  <si>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</si>
  <si>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</si>
  <si>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</si>
  <si>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</si>
  <si>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</si>
  <si>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</si>
  <si>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</si>
  <si>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</si>
  <si>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</si>
  <si>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</si>
  <si>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</si>
  <si>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</si>
  <si>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</si>
  <si>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</si>
  <si>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</si>
  <si>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</si>
  <si>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</si>
  <si>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</si>
  <si>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</si>
  <si>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</si>
  <si>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</si>
  <si>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</si>
  <si>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</si>
  <si>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</si>
  <si>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</si>
  <si>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</si>
  <si>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</si>
  <si>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</si>
  <si>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</si>
  <si>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</si>
  <si>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</si>
  <si>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</si>
  <si>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</si>
  <si>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</si>
  <si>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</si>
  <si>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</si>
  <si>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</si>
  <si>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</si>
  <si>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</si>
  <si>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</si>
  <si>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</si>
  <si>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</si>
  <si>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</si>
  <si>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</si>
  <si>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</si>
  <si>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</si>
  <si>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</si>
  <si>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</si>
  <si>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</si>
  <si>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</si>
  <si>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</si>
  <si>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</si>
  <si>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</si>
  <si>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</si>
  <si>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</si>
  <si>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</si>
  <si>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</si>
  <si>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</si>
  <si>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</si>
  <si>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</si>
  <si>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</si>
  <si>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</si>
  <si>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</si>
  <si>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</si>
  <si>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</si>
  <si>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</si>
  <si>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</si>
  <si>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</si>
  <si>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</si>
  <si>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</si>
  <si>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</si>
  <si>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</si>
  <si>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</si>
  <si>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</si>
  <si>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</si>
  <si>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</si>
  <si>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</si>
  <si>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</si>
  <si>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</si>
  <si>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</si>
  <si>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</si>
  <si>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</si>
  <si>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</si>
  <si>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</si>
  <si>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</si>
  <si>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</si>
  <si>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</si>
  <si>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</si>
  <si>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</si>
  <si>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</si>
  <si>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</si>
  <si>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</si>
  <si>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</si>
  <si>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</si>
  <si>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</si>
  <si>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</si>
  <si>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</si>
  <si>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</si>
  <si>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</si>
  <si>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</si>
  <si>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</si>
  <si>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</si>
  <si>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</si>
  <si>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</si>
  <si>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</si>
  <si>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</si>
  <si>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</si>
  <si>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</si>
  <si>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</si>
  <si>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</si>
  <si>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</si>
  <si>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</si>
  <si>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</si>
  <si>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</si>
  <si>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</si>
  <si>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</si>
  <si>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</si>
  <si>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</si>
  <si>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</si>
  <si>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</si>
  <si>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</si>
  <si>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</si>
  <si>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</si>
  <si>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</si>
  <si>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</si>
  <si>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</si>
  <si>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</si>
  <si>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</si>
  <si>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</si>
  <si>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</si>
  <si>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</si>
  <si>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</si>
  <si>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</si>
  <si>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</si>
  <si>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</si>
  <si>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</si>
  <si>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</si>
  <si>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</si>
  <si>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</si>
  <si>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</si>
  <si>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</si>
  <si>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</si>
  <si>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</si>
  <si>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</si>
  <si>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</si>
  <si>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</si>
  <si>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</si>
  <si>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</si>
  <si>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</si>
  <si>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</si>
  <si>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</si>
  <si>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</si>
  <si>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</si>
  <si>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</si>
  <si>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</si>
  <si>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</si>
  <si>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</si>
  <si>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</si>
  <si>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</si>
  <si>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</si>
  <si>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</si>
  <si>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</si>
  <si>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</si>
  <si>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</si>
  <si>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</si>
  <si>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</si>
  <si>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</si>
  <si>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</si>
  <si>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</si>
  <si>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</si>
  <si>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</si>
  <si>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</si>
  <si>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</si>
  <si>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</si>
  <si>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</si>
  <si>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</si>
  <si>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</si>
  <si>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</si>
  <si>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</si>
  <si>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</si>
  <si>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</si>
  <si>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</si>
  <si>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</si>
  <si>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</si>
  <si>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</si>
  <si>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</si>
  <si>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</si>
  <si>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</si>
  <si>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</si>
  <si>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</si>
  <si>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</si>
  <si>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</si>
  <si>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</si>
  <si>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</si>
  <si>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</si>
  <si>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</si>
  <si>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</si>
  <si>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</si>
  <si>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</si>
  <si>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</si>
  <si>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</si>
  <si>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</si>
  <si>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</si>
  <si>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</si>
  <si>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</si>
  <si>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</si>
  <si>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</si>
  <si>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</si>
  <si>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</si>
  <si>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</si>
  <si>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</si>
  <si>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</si>
  <si>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</si>
  <si>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</si>
  <si>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</si>
  <si>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</si>
  <si>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</si>
  <si>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</si>
  <si>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</si>
  <si>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</si>
  <si>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</si>
  <si>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</si>
  <si>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</si>
  <si>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</si>
  <si>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</si>
  <si>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</si>
  <si>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</si>
  <si>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</si>
  <si>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</si>
  <si>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</si>
  <si>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</si>
  <si>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</si>
  <si>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</si>
  <si>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</si>
  <si>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</si>
  <si>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</si>
  <si>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</si>
  <si>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</si>
  <si>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</si>
  <si>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</si>
  <si>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</si>
  <si>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</si>
  <si>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</si>
  <si>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</si>
  <si>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</si>
  <si>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</si>
  <si>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</si>
  <si>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</si>
  <si>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</si>
  <si>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</si>
  <si>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</si>
  <si>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</si>
  <si>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</si>
  <si>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</si>
  <si>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</si>
  <si>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</si>
  <si>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</si>
  <si>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</si>
  <si>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</si>
  <si>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</si>
  <si>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</si>
  <si>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</si>
  <si>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</si>
  <si>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</si>
  <si>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</si>
  <si>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</si>
  <si>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</si>
  <si>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</si>
  <si>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</si>
  <si>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</si>
  <si>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</si>
  <si>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</si>
  <si>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</si>
  <si>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</si>
  <si>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</si>
  <si>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</si>
  <si>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</si>
  <si>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</si>
  <si>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</si>
  <si>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</si>
  <si>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</si>
  <si>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</si>
  <si>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</si>
  <si>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</si>
  <si>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</si>
  <si>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</si>
  <si>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</si>
  <si>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</si>
  <si>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</si>
  <si>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</si>
  <si>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</si>
  <si>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</si>
  <si>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</si>
  <si>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</si>
  <si>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</si>
  <si>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</si>
  <si>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</si>
  <si>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</si>
  <si>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</si>
  <si>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</si>
  <si>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</si>
  <si>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</si>
  <si>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</si>
  <si>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</si>
  <si>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</si>
  <si>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</si>
  <si>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</si>
  <si>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</si>
  <si>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</si>
  <si>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</si>
  <si>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</si>
  <si>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</si>
  <si>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</si>
  <si>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</si>
  <si>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</si>
  <si>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</si>
  <si>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</si>
  <si>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</si>
  <si>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</si>
  <si>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</si>
  <si>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</si>
  <si>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</si>
  <si>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</si>
  <si>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</si>
  <si>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</si>
  <si>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</si>
  <si>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</si>
  <si>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</si>
  <si>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</si>
  <si>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</si>
  <si>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</si>
  <si>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</si>
  <si>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</si>
  <si>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</si>
  <si>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</si>
  <si>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</si>
  <si>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</si>
  <si>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</si>
  <si>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</si>
  <si>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</si>
  <si>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</si>
  <si>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</si>
  <si>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</si>
  <si>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</si>
  <si>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</si>
  <si>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</si>
  <si>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</si>
  <si>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</si>
  <si>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</si>
  <si>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</si>
  <si>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</si>
  <si>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</si>
  <si>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</si>
  <si>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</si>
  <si>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</si>
  <si>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</si>
  <si>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</si>
  <si>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</si>
  <si>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</si>
  <si>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</si>
  <si>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</si>
  <si>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</si>
  <si>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</si>
  <si>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</si>
  <si>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</si>
  <si>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</si>
  <si>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</si>
  <si>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</si>
  <si>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</si>
  <si>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</si>
  <si>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</si>
  <si>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</si>
  <si>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</si>
  <si>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</si>
  <si>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</si>
  <si>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</si>
  <si>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</si>
  <si>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</si>
  <si>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</si>
  <si>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</si>
  <si>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</si>
  <si>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</si>
  <si>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</si>
  <si>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</si>
  <si>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</si>
  <si>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</si>
  <si>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</si>
  <si>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</si>
  <si>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</si>
  <si>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</si>
  <si>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</si>
  <si>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</si>
  <si>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</si>
  <si>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</si>
  <si>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</si>
  <si>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</si>
  <si>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</si>
  <si>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</si>
  <si>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</si>
  <si>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</si>
  <si>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</si>
  <si>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</si>
  <si>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</si>
  <si>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</si>
  <si>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</si>
  <si>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</si>
  <si>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</si>
  <si>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</si>
  <si>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</si>
  <si>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</si>
  <si>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</si>
  <si>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</si>
  <si>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</si>
  <si>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</si>
  <si>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</si>
  <si>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</si>
  <si>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</si>
  <si>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</si>
  <si>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</si>
  <si>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</si>
  <si>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</si>
  <si>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</si>
  <si>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</si>
  <si>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</si>
  <si>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</si>
  <si>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</si>
  <si>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</si>
  <si>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</si>
  <si>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</si>
  <si>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</si>
  <si>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</si>
  <si>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</si>
  <si>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</si>
  <si>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</si>
  <si>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</si>
  <si>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</si>
  <si>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</si>
  <si>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</si>
  <si>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</si>
  <si>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</si>
  <si>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</si>
  <si>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</si>
  <si>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</si>
  <si>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</si>
  <si>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</si>
  <si>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</si>
  <si>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</si>
  <si>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</si>
  <si>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</si>
  <si>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</si>
  <si>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</si>
  <si>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</si>
  <si>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</si>
  <si>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</si>
  <si>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</si>
  <si>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</si>
  <si>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</si>
  <si>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</si>
  <si>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</si>
  <si>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</si>
  <si>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</si>
  <si>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</si>
  <si>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</si>
  <si>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</si>
  <si>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</si>
  <si>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</si>
  <si>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</si>
  <si>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</si>
  <si>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</si>
  <si>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</si>
  <si>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</si>
  <si>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</si>
  <si>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</si>
  <si>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</si>
  <si>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</si>
  <si>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</si>
  <si>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</si>
  <si>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</si>
  <si>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</si>
  <si>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</si>
  <si>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</si>
  <si>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</si>
  <si>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</si>
  <si>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</si>
  <si>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</si>
  <si>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</si>
  <si>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</si>
  <si>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</si>
  <si>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</si>
  <si>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</si>
  <si>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</si>
  <si>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</si>
  <si>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</si>
  <si>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</si>
  <si>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</si>
  <si>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</si>
  <si>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</si>
  <si>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</si>
  <si>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</si>
  <si>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</si>
  <si>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</si>
  <si>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</si>
  <si>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</si>
  <si>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</si>
  <si>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</si>
  <si>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</si>
  <si>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</si>
  <si>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</si>
  <si>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</si>
  <si>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</si>
  <si>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</si>
  <si>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</si>
  <si>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</si>
  <si>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</si>
  <si>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</si>
  <si>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</si>
  <si>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</si>
  <si>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</si>
  <si>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</si>
  <si>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</si>
  <si>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</si>
  <si>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</si>
  <si>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</si>
  <si>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</si>
  <si>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</si>
  <si>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</si>
  <si>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</si>
  <si>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</si>
  <si>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</si>
  <si>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</si>
  <si>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</si>
  <si>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</si>
  <si>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</si>
  <si>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</si>
  <si>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</si>
  <si>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</si>
  <si>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</si>
  <si>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</si>
  <si>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</si>
  <si>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</si>
  <si>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</si>
  <si>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</si>
  <si>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</si>
  <si>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</si>
  <si>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</si>
  <si>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</si>
  <si>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</si>
  <si>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</si>
  <si>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</si>
  <si>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</si>
  <si>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</si>
  <si>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</si>
  <si>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</si>
  <si>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</si>
  <si>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</si>
  <si>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</si>
  <si>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</si>
  <si>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</si>
  <si>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</si>
  <si>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</si>
  <si>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</si>
  <si>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</si>
  <si>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</si>
  <si>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</si>
  <si>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</si>
  <si>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</si>
  <si>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</si>
  <si>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</si>
  <si>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</si>
  <si>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</si>
  <si>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</si>
  <si>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</si>
  <si>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</si>
  <si>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</si>
  <si>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</si>
  <si>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</si>
  <si>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</si>
  <si>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</si>
  <si>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</si>
  <si>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</si>
  <si>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</si>
  <si>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</si>
  <si>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</si>
  <si>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</si>
  <si>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</si>
  <si>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</si>
  <si>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</si>
  <si>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</si>
  <si>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</si>
  <si>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</si>
  <si>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</si>
  <si>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</si>
  <si>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</si>
  <si>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</si>
  <si>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</si>
  <si>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</si>
  <si>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</si>
  <si>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</si>
  <si>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</si>
  <si>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</si>
  <si>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</si>
  <si>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</si>
  <si>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</si>
  <si>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</si>
  <si>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</si>
  <si>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</si>
  <si>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</si>
  <si>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</si>
  <si>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</si>
  <si>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</si>
  <si>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</si>
  <si>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</si>
  <si>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</si>
  <si>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</si>
  <si>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</si>
  <si>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</si>
  <si>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</si>
  <si>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</si>
  <si>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</si>
  <si>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</si>
  <si>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</si>
  <si>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</si>
  <si>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</si>
  <si>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</si>
  <si>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</si>
  <si>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</si>
  <si>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</si>
  <si>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</si>
  <si>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</si>
  <si>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</si>
  <si>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</si>
  <si>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</si>
  <si>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</si>
  <si>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</si>
  <si>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</si>
  <si>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</si>
  <si>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</si>
  <si>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</si>
  <si>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</si>
  <si>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</si>
  <si>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</si>
  <si>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</si>
  <si>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</si>
  <si>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</si>
  <si>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</si>
  <si>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</si>
  <si>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</si>
  <si>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</si>
  <si>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</si>
  <si>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</si>
  <si>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</si>
  <si>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</si>
  <si>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</si>
  <si>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</si>
  <si>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</si>
  <si>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</si>
  <si>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</si>
  <si>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</si>
  <si>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</si>
  <si>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</si>
  <si>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</si>
  <si>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</si>
  <si>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</si>
  <si>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</si>
  <si>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</si>
  <si>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</si>
  <si>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</si>
  <si>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</si>
  <si>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</si>
  <si>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</si>
  <si>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</si>
  <si>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</si>
  <si>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</si>
  <si>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</si>
  <si>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</si>
  <si>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</si>
  <si>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</si>
  <si>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</si>
  <si>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</si>
  <si>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</si>
  <si>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</si>
  <si>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</si>
  <si>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</si>
  <si>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</si>
  <si>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</si>
  <si>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</si>
  <si>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</si>
  <si>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</si>
  <si>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</si>
  <si>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</si>
  <si>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</si>
  <si>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</si>
  <si>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</si>
  <si>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</si>
  <si>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</si>
  <si>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</si>
  <si>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</si>
  <si>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</si>
  <si>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</si>
  <si>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</si>
  <si>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</si>
  <si>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</si>
  <si>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</si>
  <si>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</si>
  <si>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</si>
  <si>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</si>
  <si>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</si>
  <si>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</si>
  <si>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</si>
  <si>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</si>
  <si>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</si>
  <si>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</si>
  <si>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</si>
  <si>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</si>
  <si>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</si>
  <si>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</si>
  <si>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</si>
  <si>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</si>
  <si>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</si>
  <si>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</si>
  <si>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</si>
  <si>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</si>
  <si>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</si>
  <si>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</si>
  <si>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</si>
  <si>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</si>
  <si>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</si>
  <si>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</si>
  <si>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</si>
  <si>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</si>
  <si>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</si>
  <si>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</si>
  <si>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</si>
  <si>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</si>
  <si>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</si>
  <si>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</si>
  <si>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</si>
  <si>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</si>
  <si>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</si>
  <si>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</si>
  <si>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</si>
  <si>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</si>
  <si>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</si>
  <si>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</si>
  <si>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</si>
  <si>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</si>
  <si>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</si>
  <si>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</si>
  <si>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</si>
  <si>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</si>
  <si>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</si>
  <si>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</si>
  <si>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</si>
  <si>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</si>
  <si>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</si>
  <si>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</si>
  <si>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</si>
  <si>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</si>
  <si>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</si>
  <si>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</si>
  <si>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</si>
  <si>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</si>
  <si>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</si>
  <si>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</si>
  <si>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</si>
  <si>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</si>
  <si>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</si>
  <si>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</si>
  <si>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</si>
  <si>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</si>
  <si>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</si>
  <si>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</si>
  <si>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</si>
  <si>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</si>
  <si>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</si>
  <si>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</si>
  <si>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</si>
  <si>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</si>
  <si>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</si>
  <si>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</si>
  <si>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</si>
  <si>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</si>
  <si>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</si>
  <si>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</si>
  <si>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</si>
  <si>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</si>
  <si>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</si>
  <si>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</si>
  <si>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</si>
  <si>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</si>
  <si>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</si>
  <si>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</si>
  <si>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</si>
  <si>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</si>
  <si>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</si>
  <si>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</si>
  <si>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</si>
  <si>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</si>
  <si>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</si>
  <si>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</si>
  <si>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</si>
  <si>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</si>
  <si>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</si>
  <si>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</si>
  <si>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</si>
  <si>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</si>
  <si>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</si>
  <si>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</si>
  <si>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</si>
  <si>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</si>
  <si>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</si>
  <si>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</si>
  <si>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</si>
  <si>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</si>
  <si>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</si>
  <si>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</si>
  <si>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</si>
  <si>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</si>
  <si>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</si>
  <si>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</si>
  <si>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</si>
  <si>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</si>
  <si>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</si>
  <si>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</si>
  <si>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</si>
  <si>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</si>
  <si>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</si>
  <si>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</si>
  <si>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</si>
  <si>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</si>
  <si>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</si>
  <si>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</si>
  <si>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</si>
  <si>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</si>
  <si>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</si>
  <si>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</si>
  <si>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</si>
  <si>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</si>
  <si>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</si>
  <si>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</si>
  <si>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</si>
  <si>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</si>
  <si>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</si>
  <si>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</si>
  <si>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</si>
  <si>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</si>
  <si>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</si>
  <si>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</si>
  <si>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</si>
  <si>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</si>
  <si>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</si>
  <si>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</si>
  <si>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</si>
  <si>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</si>
  <si>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</si>
  <si>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</si>
  <si>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</si>
  <si>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</si>
  <si>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</si>
  <si>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</si>
  <si>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</si>
  <si>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</si>
  <si>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</si>
  <si>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</si>
  <si>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</si>
  <si>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</si>
  <si>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</si>
  <si>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</si>
  <si>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</si>
  <si>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</si>
  <si>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</si>
  <si>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</si>
  <si>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</si>
  <si>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</si>
  <si>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</si>
  <si>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</si>
  <si>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</si>
  <si>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</si>
  <si>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</si>
  <si>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</si>
  <si>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</si>
  <si>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</si>
  <si>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</si>
  <si>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</si>
  <si>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</si>
  <si>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</si>
  <si>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</si>
  <si>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</si>
  <si>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</si>
  <si>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</si>
  <si>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</si>
  <si>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</si>
  <si>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</si>
  <si>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</si>
  <si>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</si>
  <si>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</si>
  <si>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</si>
  <si>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</si>
  <si>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</si>
  <si>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</si>
  <si>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</si>
  <si>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</si>
  <si>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</si>
  <si>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</si>
  <si>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</si>
  <si>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</si>
  <si>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</si>
  <si>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</si>
  <si>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</si>
  <si>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</si>
  <si>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</si>
  <si>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</si>
  <si>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</si>
  <si>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</si>
  <si>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</si>
  <si>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</si>
  <si>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</si>
  <si>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</si>
  <si>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</si>
  <si>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</si>
  <si>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</si>
  <si>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</si>
  <si>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</si>
  <si>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</si>
  <si>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</si>
  <si>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</si>
  <si>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</si>
  <si>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</si>
  <si>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</si>
  <si>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</si>
  <si>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</si>
  <si>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</si>
  <si>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</si>
  <si>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</si>
  <si>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</si>
  <si>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</si>
  <si>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</si>
  <si>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</si>
  <si>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</si>
  <si>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</si>
  <si>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</si>
  <si>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</si>
  <si>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</si>
  <si>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</si>
  <si>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</si>
  <si>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</si>
  <si>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</si>
  <si>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</si>
  <si>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</si>
  <si>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</si>
  <si>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</si>
  <si>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</si>
  <si>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</si>
  <si>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</si>
  <si>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</si>
  <si>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</si>
  <si>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</si>
  <si>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</si>
  <si>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</si>
  <si>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</si>
  <si>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</si>
  <si>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</si>
  <si>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</si>
  <si>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</si>
  <si>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</si>
  <si>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</si>
  <si>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</si>
  <si>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</si>
  <si>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</si>
  <si>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</si>
  <si>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</si>
  <si>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</si>
  <si>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</si>
  <si>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</si>
  <si>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</si>
  <si>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</si>
  <si>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</si>
  <si>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</si>
  <si>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</si>
  <si>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</si>
  <si>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</si>
  <si>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</si>
  <si>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</si>
  <si>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</si>
  <si>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</si>
  <si>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</si>
  <si>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</si>
  <si>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</si>
  <si>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</si>
  <si>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</si>
  <si>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</si>
  <si>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</si>
  <si>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</si>
  <si>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</si>
  <si>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</si>
  <si>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</si>
  <si>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</si>
  <si>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</si>
  <si>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</si>
  <si>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</si>
  <si>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</si>
  <si>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</si>
  <si>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</si>
  <si>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</si>
  <si>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</si>
  <si>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</si>
  <si>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</si>
  <si>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</si>
  <si>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</si>
  <si>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</si>
  <si>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</si>
  <si>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</si>
  <si>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</si>
  <si>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</si>
  <si>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</si>
  <si>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</si>
  <si>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</si>
  <si>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</si>
  <si>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</si>
  <si>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</si>
  <si>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</si>
  <si>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</si>
  <si>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</si>
  <si>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</si>
  <si>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</si>
  <si>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</si>
  <si>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</si>
  <si>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</si>
  <si>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</si>
  <si>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</si>
  <si>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</si>
  <si>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</si>
  <si>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</si>
  <si>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</si>
  <si>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</si>
  <si>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</si>
  <si>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</si>
  <si>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</si>
  <si>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</si>
  <si>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</si>
  <si>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</si>
  <si>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</si>
  <si>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</si>
  <si>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</si>
  <si>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</si>
  <si>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</si>
  <si>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</si>
  <si>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</si>
  <si>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</si>
  <si>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</si>
  <si>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</si>
  <si>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</si>
  <si>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</si>
  <si>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</si>
  <si>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</si>
  <si>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</si>
  <si>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</si>
  <si>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</si>
  <si>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</si>
  <si>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</si>
  <si>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</si>
  <si>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</si>
  <si>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</si>
  <si>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</si>
  <si>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</si>
  <si>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</si>
  <si>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</si>
  <si>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</si>
  <si>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</si>
  <si>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</si>
  <si>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</si>
  <si>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</si>
  <si>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</si>
  <si>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</si>
  <si>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</si>
  <si>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</si>
  <si>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</si>
  <si>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</si>
  <si>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</si>
  <si>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</si>
  <si>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</si>
  <si>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</si>
  <si>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</si>
  <si>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</si>
  <si>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</si>
  <si>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</si>
  <si>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</si>
  <si>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</si>
  <si>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</si>
  <si>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</si>
  <si>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</si>
  <si>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</si>
  <si>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</si>
  <si>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</si>
  <si>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</si>
  <si>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</si>
  <si>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</si>
  <si>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</si>
  <si>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</si>
  <si>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</si>
  <si>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</si>
  <si>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</si>
  <si>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</si>
  <si>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</si>
  <si>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</si>
  <si>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</si>
  <si>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</si>
  <si>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</si>
  <si>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</si>
  <si>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</si>
  <si>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</si>
  <si>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</si>
  <si>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</si>
  <si>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</si>
  <si>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</si>
  <si>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</si>
  <si>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</si>
  <si>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</si>
  <si>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</si>
  <si>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</si>
  <si>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</si>
  <si>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</si>
  <si>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</si>
  <si>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</si>
  <si>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</si>
  <si>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</si>
  <si>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</si>
  <si>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</si>
  <si>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</si>
  <si>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</si>
  <si>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</si>
  <si>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</si>
  <si>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</si>
  <si>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</si>
  <si>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</si>
  <si>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</si>
  <si>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</si>
  <si>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</si>
  <si>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</si>
  <si>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</si>
  <si>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</si>
  <si>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</si>
  <si>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</si>
  <si>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</si>
  <si>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</si>
  <si>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</si>
  <si>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</si>
  <si>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</si>
  <si>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</si>
  <si>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</si>
  <si>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</si>
  <si>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</si>
  <si>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</si>
  <si>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</si>
  <si>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</si>
  <si>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</si>
  <si>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</si>
  <si>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</si>
  <si>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</si>
  <si>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</si>
  <si>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</si>
  <si>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</si>
  <si>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</si>
  <si>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</si>
  <si>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</si>
  <si>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</si>
  <si>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</si>
  <si>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</si>
  <si>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</si>
  <si>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</si>
  <si>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</si>
  <si>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</si>
  <si>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</si>
  <si>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</si>
  <si>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</si>
  <si>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</si>
  <si>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</si>
  <si>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</si>
  <si>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</si>
  <si>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</si>
  <si>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</si>
  <si>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</si>
  <si>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</si>
  <si>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</si>
  <si>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</si>
  <si>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</si>
  <si>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</si>
  <si>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</si>
  <si>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</si>
  <si>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</si>
  <si>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</si>
  <si>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</si>
  <si>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</si>
  <si>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</si>
  <si>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</si>
  <si>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</si>
  <si>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</si>
  <si>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</si>
  <si>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</si>
  <si>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</si>
  <si>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</si>
  <si>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</si>
  <si>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</si>
  <si>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</si>
  <si>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</si>
  <si>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</si>
  <si>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</si>
  <si>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</si>
  <si>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</si>
  <si>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</si>
  <si>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</si>
  <si>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</si>
  <si>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</si>
  <si>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</si>
  <si>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</si>
  <si>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</si>
  <si>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</si>
  <si>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</si>
  <si>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</si>
  <si>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</si>
  <si>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</si>
  <si>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</si>
  <si>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</si>
  <si>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</si>
  <si>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</si>
  <si>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</si>
  <si>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</si>
  <si>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</si>
  <si>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</si>
  <si>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</si>
  <si>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</si>
  <si>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</si>
  <si>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</si>
  <si>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</si>
  <si>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</si>
  <si>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</si>
  <si>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</si>
  <si>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</si>
  <si>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</si>
  <si>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</si>
  <si>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</si>
  <si>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</si>
  <si>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</si>
  <si>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</si>
  <si>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</si>
  <si>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</si>
  <si>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</si>
  <si>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</si>
  <si>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</si>
  <si>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</si>
  <si>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</si>
  <si>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</si>
  <si>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</si>
  <si>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</si>
  <si>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</si>
  <si>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</si>
  <si>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</si>
  <si>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</si>
  <si>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</si>
  <si>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</si>
  <si>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</si>
  <si>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</si>
  <si>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</si>
  <si>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</si>
  <si>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</si>
  <si>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</si>
  <si>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</si>
  <si>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</si>
  <si>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</si>
  <si>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</si>
  <si>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</si>
  <si>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</si>
  <si>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</si>
  <si>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</si>
  <si>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</si>
  <si>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</si>
  <si>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</si>
  <si>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</si>
  <si>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</si>
  <si>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</si>
  <si>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</si>
  <si>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</si>
  <si>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</si>
  <si>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</si>
  <si>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</si>
  <si>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</si>
  <si>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</si>
  <si>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</si>
  <si>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</si>
  <si>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</si>
  <si>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</si>
  <si>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</si>
  <si>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</si>
  <si>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</si>
  <si>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</si>
  <si>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</si>
  <si>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</si>
  <si>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</si>
  <si>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</si>
  <si>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</si>
  <si>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</si>
  <si>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</si>
  <si>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</si>
  <si>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</si>
  <si>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</si>
  <si>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</si>
  <si>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</si>
  <si>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</si>
  <si>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</si>
  <si>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</si>
  <si>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</si>
  <si>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</si>
  <si>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</si>
  <si>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</si>
  <si>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</si>
  <si>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</si>
  <si>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</si>
  <si>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</si>
  <si>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</si>
  <si>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</si>
  <si>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</si>
  <si>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</si>
  <si>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</si>
  <si>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</si>
  <si>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</si>
  <si>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</si>
  <si>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</si>
  <si>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</si>
  <si>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</si>
  <si>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</si>
  <si>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</si>
  <si>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</si>
  <si>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</si>
  <si>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</si>
  <si>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</si>
  <si>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</si>
  <si>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</si>
  <si>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</si>
  <si>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</si>
  <si>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</si>
  <si>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</si>
  <si>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</si>
  <si>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</si>
  <si>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</si>
  <si>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</si>
  <si>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</si>
  <si>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</si>
  <si>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</si>
  <si>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</si>
  <si>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</si>
  <si>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</si>
  <si>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</si>
  <si>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</si>
  <si>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</si>
  <si>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</si>
  <si>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</si>
  <si>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</si>
  <si>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</si>
  <si>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</si>
  <si>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</si>
  <si>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</si>
  <si>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</si>
  <si>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</si>
  <si>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</si>
  <si>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</si>
  <si>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</si>
  <si>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</si>
  <si>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</si>
  <si>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</si>
  <si>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</si>
  <si>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</si>
  <si>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</si>
  <si>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</si>
  <si>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</si>
  <si>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</si>
  <si>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</si>
  <si>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</si>
  <si>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</si>
  <si>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</si>
  <si>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</si>
  <si>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</si>
  <si>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</si>
  <si>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</si>
  <si>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</si>
  <si>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</si>
  <si>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</si>
  <si>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</si>
  <si>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</si>
  <si>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</si>
  <si>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</si>
  <si>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</si>
  <si>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</si>
  <si>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</si>
  <si>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</si>
  <si>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</si>
  <si>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</si>
  <si>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</si>
  <si>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</si>
  <si>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</si>
  <si>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</si>
  <si>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</si>
  <si>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</si>
  <si>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</si>
  <si>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</si>
  <si>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</si>
  <si>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</si>
  <si>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</si>
  <si>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</si>
  <si>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</si>
  <si>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</si>
  <si>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</si>
  <si>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</si>
  <si>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</si>
  <si>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</si>
  <si>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</si>
  <si>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</si>
  <si>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</si>
  <si>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</si>
  <si>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</si>
  <si>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</si>
  <si>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</si>
  <si>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</si>
  <si>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</si>
  <si>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</si>
  <si>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</si>
  <si>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</si>
  <si>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</si>
  <si>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</si>
  <si>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</si>
  <si>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</si>
  <si>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</si>
  <si>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</si>
  <si>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</si>
  <si>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</si>
  <si>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</si>
  <si>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</si>
  <si>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</si>
  <si>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</si>
  <si>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</si>
  <si>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</si>
  <si>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</si>
  <si>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</si>
  <si>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</si>
  <si>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</si>
  <si>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</si>
  <si>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</si>
  <si>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</si>
  <si>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</si>
  <si>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</si>
  <si>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</si>
  <si>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</si>
  <si>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</si>
  <si>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</si>
  <si>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</si>
  <si>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</si>
  <si>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</si>
  <si>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</si>
  <si>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</si>
  <si>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</si>
  <si>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</si>
  <si>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</si>
  <si>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</si>
  <si>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</si>
  <si>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</si>
  <si>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</si>
  <si>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</si>
  <si>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</si>
  <si>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</si>
  <si>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</si>
  <si>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</si>
  <si>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</si>
  <si>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</si>
  <si>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</si>
  <si>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</si>
  <si>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</si>
  <si>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</si>
  <si>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</si>
  <si>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</si>
  <si>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</si>
  <si>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</si>
  <si>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</si>
  <si>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</si>
  <si>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</si>
  <si>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</si>
  <si>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</si>
  <si>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</si>
  <si>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</si>
  <si>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</si>
  <si>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</si>
  <si>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</si>
  <si>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</si>
  <si>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</si>
  <si>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</si>
  <si>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</si>
  <si>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</si>
  <si>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</si>
  <si>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</si>
  <si>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</si>
  <si>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</si>
  <si>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</si>
  <si>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</si>
  <si>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</si>
  <si>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</si>
  <si>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</si>
  <si>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</si>
  <si>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</si>
  <si>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</si>
  <si>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</si>
  <si>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</si>
  <si>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</si>
  <si>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</si>
  <si>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</si>
  <si>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</si>
  <si>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</si>
  <si>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</si>
  <si>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</si>
  <si>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</si>
  <si>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</si>
  <si>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</si>
  <si>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</si>
  <si>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</si>
  <si>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</si>
  <si>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</si>
  <si>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</si>
  <si>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</si>
  <si>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</si>
  <si>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</si>
  <si>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</si>
  <si>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</si>
  <si>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</si>
  <si>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</si>
  <si>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</si>
  <si>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</si>
  <si>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</si>
  <si>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</si>
  <si>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</si>
  <si>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</si>
  <si>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</si>
  <si>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</si>
  <si>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</si>
  <si>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</si>
  <si>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</si>
  <si>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</si>
  <si>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</si>
  <si>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</si>
  <si>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</si>
  <si>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</si>
  <si>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</si>
  <si>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</si>
  <si>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</si>
  <si>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</si>
  <si>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</si>
  <si>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</si>
  <si>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</si>
  <si>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</si>
  <si>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</si>
  <si>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</si>
  <si>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</si>
  <si>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</si>
  <si>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</si>
  <si>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</si>
  <si>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</si>
  <si>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</si>
  <si>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</si>
  <si>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</si>
  <si>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</si>
  <si>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</si>
  <si>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</si>
  <si>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</si>
  <si>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</si>
  <si>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</si>
  <si>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</si>
  <si>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</si>
  <si>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</si>
  <si>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</si>
  <si>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</si>
  <si>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</si>
  <si>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</si>
  <si>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</si>
  <si>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</si>
  <si>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</si>
  <si>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</si>
  <si>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</si>
  <si>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</si>
  <si>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</si>
  <si>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</si>
  <si>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</si>
  <si>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</si>
  <si>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</si>
  <si>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</si>
  <si>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</si>
  <si>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</si>
  <si>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</si>
  <si>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</si>
  <si>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</si>
  <si>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</si>
  <si>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</si>
  <si>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</si>
  <si>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</si>
  <si>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</si>
  <si>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</si>
  <si>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</si>
  <si>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</si>
  <si>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</si>
  <si>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</si>
  <si>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</si>
  <si>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</si>
  <si>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</si>
  <si>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</si>
  <si>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</si>
  <si>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</si>
  <si>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</si>
  <si>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</si>
  <si>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</si>
  <si>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</si>
  <si>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</si>
  <si>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</si>
  <si>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</si>
  <si>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</si>
  <si>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</si>
  <si>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</si>
  <si>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</si>
  <si>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</si>
  <si>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</si>
  <si>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</si>
  <si>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</si>
  <si>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</si>
  <si>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</si>
  <si>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</si>
  <si>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</si>
  <si>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</si>
  <si>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</si>
  <si>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</si>
  <si>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</si>
  <si>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</si>
  <si>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</si>
  <si>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</si>
  <si>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</si>
  <si>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</si>
  <si>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</si>
  <si>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</si>
  <si>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</si>
  <si>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</si>
  <si>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</si>
  <si>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</si>
  <si>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</si>
  <si>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</si>
  <si>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</si>
  <si>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</si>
  <si>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</si>
  <si>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</si>
  <si>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</si>
  <si>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</si>
  <si>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</si>
  <si>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</si>
  <si>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</si>
  <si>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</si>
  <si>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</si>
  <si>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</si>
  <si>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</si>
  <si>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</si>
  <si>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</si>
  <si>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</si>
  <si>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</si>
  <si>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</si>
  <si>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</si>
  <si>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</si>
  <si>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</si>
  <si>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</si>
  <si>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</si>
  <si>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</si>
  <si>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</si>
  <si>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</si>
  <si>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</si>
  <si>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</si>
  <si>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</si>
  <si>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</si>
  <si>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</si>
  <si>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</si>
  <si>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</si>
  <si>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</si>
  <si>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</si>
  <si>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</si>
  <si>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</si>
  <si>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</si>
  <si>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</si>
  <si>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</si>
  <si>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</si>
  <si>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</si>
  <si>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</si>
  <si>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</si>
  <si>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</si>
  <si>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</si>
  <si>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</si>
  <si>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</si>
  <si>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</si>
  <si>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</si>
  <si>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</si>
  <si>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</si>
  <si>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</si>
  <si>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</si>
  <si>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</si>
  <si>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</si>
  <si>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</si>
  <si>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</si>
  <si>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</si>
  <si>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</si>
  <si>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</si>
  <si>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</si>
  <si>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</si>
  <si>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</si>
  <si>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</si>
  <si>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</si>
  <si>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</si>
  <si>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</si>
  <si>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</si>
  <si>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</si>
  <si>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</si>
  <si>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</si>
  <si>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</si>
  <si>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</si>
  <si>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</si>
  <si>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</si>
  <si>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</si>
  <si>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</si>
  <si>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</si>
  <si>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</si>
  <si>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</si>
  <si>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</si>
  <si>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</si>
  <si>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</si>
  <si>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</si>
  <si>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</si>
  <si>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</si>
  <si>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</si>
  <si>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</si>
  <si>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</si>
  <si>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</si>
  <si>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</si>
  <si>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</si>
  <si>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</si>
  <si>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</si>
  <si>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</si>
  <si>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</si>
  <si>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</si>
  <si>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</si>
  <si>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</si>
  <si>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</si>
  <si>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</si>
  <si>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</si>
  <si>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</si>
  <si>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</si>
  <si>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</si>
  <si>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</si>
  <si>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</si>
  <si>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</si>
  <si>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</si>
  <si>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</si>
  <si>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</si>
  <si>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</si>
  <si>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</si>
  <si>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</si>
  <si>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</si>
  <si>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</si>
  <si>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</si>
  <si>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</si>
  <si>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</si>
  <si>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</si>
  <si>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</si>
  <si>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</si>
  <si>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</si>
  <si>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</si>
  <si>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</si>
  <si>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</si>
  <si>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</si>
  <si>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</si>
  <si>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</si>
  <si>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</si>
  <si>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</si>
  <si>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</si>
  <si>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</si>
  <si>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</si>
  <si>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</si>
  <si>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</si>
  <si>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</si>
  <si>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</si>
  <si>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</si>
  <si>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</si>
  <si>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</si>
  <si>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</si>
  <si>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</si>
  <si>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</si>
  <si>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</si>
  <si>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</si>
  <si>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</si>
  <si>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</si>
  <si>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</si>
  <si>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</si>
  <si>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</si>
  <si>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</si>
  <si>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</si>
  <si>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</si>
  <si>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</si>
  <si>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</si>
  <si>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</si>
  <si>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</si>
  <si>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</si>
  <si>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</si>
  <si>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</si>
  <si>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</si>
  <si>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</si>
  <si>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</si>
  <si>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</si>
  <si>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</si>
  <si>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</si>
  <si>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</si>
  <si>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</si>
  <si>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</si>
  <si>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</si>
  <si>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</si>
  <si>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</si>
  <si>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</si>
  <si>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</si>
  <si>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</si>
  <si>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</si>
  <si>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</si>
  <si>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</si>
  <si>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</si>
  <si>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</si>
  <si>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</si>
  <si>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</si>
  <si>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</si>
  <si>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</si>
  <si>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</si>
  <si>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</si>
  <si>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</si>
  <si>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</si>
  <si>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</si>
  <si>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</si>
  <si>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</si>
  <si>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</si>
  <si>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</si>
  <si>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</si>
  <si>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</si>
  <si>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</si>
  <si>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</si>
  <si>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</si>
  <si>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</si>
  <si>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</si>
  <si>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</si>
  <si>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</si>
  <si>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</si>
  <si>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</si>
  <si>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</si>
  <si>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</si>
  <si>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</si>
  <si>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</si>
  <si>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</si>
  <si>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</si>
  <si>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</si>
  <si>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</si>
  <si>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</si>
  <si>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</si>
  <si>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</si>
  <si>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</si>
  <si>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</si>
  <si>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</si>
  <si>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</si>
  <si>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</si>
  <si>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</si>
  <si>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</si>
  <si>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</si>
  <si>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</si>
  <si>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</si>
  <si>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</si>
  <si>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</si>
  <si>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</si>
  <si>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</si>
  <si>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</si>
  <si>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</si>
  <si>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</si>
  <si>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</si>
  <si>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</si>
  <si>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</si>
  <si>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</si>
  <si>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</si>
  <si>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</si>
  <si>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</si>
  <si>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</si>
  <si>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</si>
  <si>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</si>
  <si>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</si>
  <si>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</si>
  <si>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</si>
  <si>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</si>
  <si>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</si>
  <si>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</si>
  <si>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</si>
  <si>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</si>
  <si>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</si>
  <si>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</si>
  <si>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</si>
  <si>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</si>
  <si>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</si>
  <si>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</si>
  <si>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</si>
  <si>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</si>
  <si>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</si>
  <si>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</si>
  <si>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</si>
  <si>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</si>
  <si>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</si>
  <si>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</si>
  <si>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</si>
  <si>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</si>
  <si>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</si>
  <si>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</si>
  <si>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</si>
  <si>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</si>
  <si>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</si>
  <si>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</si>
  <si>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</si>
  <si>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</si>
  <si>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</si>
  <si>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</si>
  <si>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</si>
  <si>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</si>
  <si>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</si>
  <si>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</si>
  <si>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</si>
  <si>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</si>
  <si>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</si>
  <si>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</si>
  <si>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</si>
  <si>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</si>
  <si>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</si>
  <si>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</si>
  <si>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</si>
  <si>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</si>
  <si>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</si>
  <si>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</si>
  <si>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</si>
  <si>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</si>
  <si>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</si>
  <si>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</si>
  <si>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</si>
  <si>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</si>
  <si>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</si>
  <si>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</si>
  <si>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</si>
  <si>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</si>
  <si>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</si>
  <si>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</si>
  <si>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</si>
  <si>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</si>
  <si>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</si>
  <si>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</si>
  <si>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</si>
  <si>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</si>
  <si>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</si>
  <si>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</si>
  <si>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</si>
  <si>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</si>
  <si>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</si>
  <si>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</si>
  <si>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</si>
  <si>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</si>
  <si>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</si>
  <si>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</si>
  <si>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</si>
  <si>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</si>
  <si>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</si>
  <si>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</si>
  <si>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</si>
  <si>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</si>
  <si>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</si>
  <si>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</si>
  <si>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</si>
  <si>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</si>
  <si>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</si>
  <si>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</si>
  <si>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</si>
  <si>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</si>
  <si>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</si>
  <si>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</si>
  <si>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</si>
  <si>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</si>
  <si>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</si>
  <si>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</si>
  <si>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</si>
  <si>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</si>
  <si>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</si>
  <si>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</si>
  <si>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</si>
  <si>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</si>
  <si>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</si>
  <si>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</si>
  <si>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</si>
  <si>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</si>
  <si>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</si>
  <si>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</si>
  <si>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</si>
  <si>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</si>
  <si>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</si>
  <si>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</si>
  <si>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</si>
  <si>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</si>
  <si>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</si>
  <si>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</si>
  <si>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</si>
  <si>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</si>
  <si>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</si>
  <si>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</si>
  <si>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</si>
  <si>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</si>
  <si>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</si>
  <si>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</si>
  <si>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</si>
  <si>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</si>
  <si>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</si>
  <si>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</si>
  <si>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</si>
  <si>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</si>
  <si>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</si>
  <si>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</si>
  <si>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</si>
  <si>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</si>
  <si>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</si>
  <si>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</si>
  <si>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</si>
  <si>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</si>
  <si>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</si>
  <si>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</si>
  <si>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</si>
  <si>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</si>
  <si>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</si>
  <si>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</si>
  <si>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</si>
  <si>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</si>
  <si>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</si>
  <si>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</si>
  <si>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</si>
  <si>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</si>
  <si>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</si>
  <si>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</si>
  <si>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</si>
  <si>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</si>
  <si>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</si>
  <si>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</si>
  <si>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</si>
  <si>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</si>
  <si>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</si>
  <si>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</si>
  <si>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</si>
  <si>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</si>
  <si>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</si>
  <si>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</si>
  <si>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</si>
  <si>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</si>
  <si>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</si>
  <si>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</si>
  <si>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</si>
  <si>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</si>
  <si>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</si>
  <si>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</si>
  <si>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</si>
  <si>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</si>
  <si>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</si>
  <si>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</si>
  <si>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</si>
  <si>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</si>
  <si>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</si>
  <si>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</si>
  <si>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</si>
  <si>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</si>
  <si>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</si>
  <si>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</si>
  <si>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</si>
  <si>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</si>
  <si>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</si>
  <si>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</si>
  <si>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</si>
  <si>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</si>
  <si>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</si>
  <si>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</si>
  <si>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</si>
  <si>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</si>
  <si>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</si>
  <si>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</si>
  <si>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</si>
  <si>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</si>
  <si>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</si>
  <si>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</si>
  <si>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</si>
  <si>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</si>
  <si>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</si>
  <si>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</si>
  <si>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</si>
  <si>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</si>
  <si>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</si>
  <si>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</si>
  <si>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</si>
  <si>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</si>
  <si>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</si>
  <si>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</si>
  <si>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</si>
  <si>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</si>
  <si>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</si>
  <si>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</si>
  <si>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</si>
  <si>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</si>
  <si>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</si>
  <si>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</si>
  <si>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</si>
  <si>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</si>
  <si>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</si>
  <si>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</si>
  <si>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</si>
  <si>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</si>
  <si>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</si>
  <si>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</si>
  <si>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</si>
  <si>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</si>
  <si>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</si>
  <si>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</si>
  <si>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</si>
  <si>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</si>
  <si>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</si>
  <si>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</si>
  <si>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</si>
  <si>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</si>
  <si>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</si>
  <si>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</si>
  <si>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</si>
  <si>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</si>
  <si>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</si>
  <si>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</si>
  <si>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</si>
  <si>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</si>
  <si>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</si>
  <si>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</si>
  <si>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</si>
  <si>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</si>
  <si>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</si>
  <si>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</si>
  <si>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</si>
  <si>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</si>
  <si>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</si>
  <si>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</si>
  <si>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</si>
  <si>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</si>
  <si>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</si>
  <si>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</si>
  <si>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</si>
  <si>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</si>
  <si>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</si>
  <si>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</si>
  <si>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</si>
  <si>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</si>
  <si>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</si>
  <si>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</si>
  <si>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</si>
  <si>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</si>
  <si>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</si>
  <si>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</si>
  <si>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</si>
  <si>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</si>
  <si>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</si>
  <si>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</si>
  <si>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</si>
  <si>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</si>
  <si>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</si>
  <si>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</si>
  <si>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</si>
  <si>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</si>
  <si>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</si>
  <si>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</si>
  <si>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</si>
  <si>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</si>
  <si>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</si>
  <si>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</si>
  <si>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</si>
  <si>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</si>
  <si>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</si>
  <si>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</si>
  <si>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</si>
  <si>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</si>
  <si>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</si>
  <si>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</si>
  <si>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</si>
  <si>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</si>
  <si>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</si>
  <si>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</si>
  <si>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</si>
  <si>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</si>
  <si>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</si>
  <si>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</si>
  <si>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</si>
  <si>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</si>
  <si>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</si>
  <si>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</si>
  <si>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</si>
  <si>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</si>
  <si>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</si>
  <si>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</si>
  <si>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</si>
  <si>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</si>
  <si>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</si>
  <si>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</si>
  <si>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</si>
  <si>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</si>
  <si>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</si>
  <si>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</si>
  <si>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</si>
  <si>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</si>
  <si>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</si>
  <si>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</si>
  <si>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</si>
  <si>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</si>
  <si>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</si>
  <si>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</si>
  <si>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</si>
  <si>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</si>
  <si>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</si>
  <si>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</si>
  <si>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</si>
  <si>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</si>
  <si>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</si>
  <si>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</si>
  <si>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</si>
  <si>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</si>
  <si>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</si>
  <si>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</si>
  <si>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</si>
  <si>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</si>
  <si>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</si>
  <si>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</si>
  <si>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</si>
  <si>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</si>
  <si>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</si>
  <si>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</si>
  <si>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</si>
  <si>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</si>
  <si>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</si>
  <si>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</si>
  <si>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</si>
  <si>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</si>
  <si>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</si>
  <si>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</si>
  <si>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</si>
  <si>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</si>
  <si>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</si>
  <si>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</si>
  <si>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</si>
  <si>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</si>
  <si>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</si>
  <si>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</si>
  <si>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</si>
  <si>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</si>
  <si>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</si>
  <si>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</si>
  <si>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</si>
  <si>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</si>
  <si>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</si>
  <si>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</si>
  <si>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</si>
  <si>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</si>
  <si>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</si>
  <si>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</si>
  <si>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</si>
  <si>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</si>
  <si>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</si>
  <si>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</si>
  <si>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</si>
  <si>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</si>
  <si>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</si>
  <si>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</si>
  <si>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</si>
  <si>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</si>
  <si>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</si>
  <si>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</si>
  <si>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</si>
  <si>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</si>
  <si>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</si>
  <si>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</si>
  <si>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</si>
  <si>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</si>
  <si>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</si>
  <si>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</si>
  <si>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</si>
  <si>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</si>
  <si>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</si>
  <si>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</si>
  <si>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</si>
  <si>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</si>
  <si>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</si>
  <si>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</si>
  <si>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</si>
  <si>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</si>
  <si>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</si>
  <si>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</si>
  <si>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</si>
  <si>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</si>
  <si>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</si>
  <si>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</si>
  <si>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</si>
  <si>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</si>
  <si>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</si>
  <si>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</si>
  <si>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</si>
  <si>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</si>
  <si>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</si>
  <si>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</si>
  <si>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</si>
  <si>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</si>
  <si>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</si>
  <si>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</si>
  <si>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</si>
  <si>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</si>
  <si>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</si>
  <si>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</si>
  <si>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</si>
  <si>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</si>
  <si>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</si>
  <si>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</si>
  <si>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</si>
  <si>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</si>
  <si>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</si>
  <si>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</si>
  <si>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</si>
  <si>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</si>
  <si>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</si>
  <si>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</si>
  <si>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</si>
  <si>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</si>
  <si>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</si>
  <si>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</si>
  <si>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</si>
  <si>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</si>
  <si>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</si>
  <si>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</si>
  <si>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</si>
  <si>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</si>
  <si>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</si>
  <si>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</si>
  <si>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</si>
  <si>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</si>
  <si>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</si>
  <si>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</si>
  <si>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</si>
  <si>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</si>
  <si>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</si>
  <si>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</si>
  <si>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</si>
  <si>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</si>
  <si>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</si>
  <si>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</si>
  <si>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</si>
  <si>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</si>
  <si>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</si>
  <si>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</si>
  <si>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</si>
  <si>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</si>
  <si>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</si>
  <si>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</si>
  <si>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</si>
  <si>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</si>
  <si>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</si>
  <si>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</si>
  <si>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</si>
  <si>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</si>
  <si>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</si>
  <si>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</si>
  <si>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</si>
  <si>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</si>
  <si>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</si>
  <si>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</si>
  <si>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</si>
  <si>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</si>
  <si>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</si>
  <si>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</si>
  <si>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</si>
  <si>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</si>
  <si>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</si>
  <si>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</si>
  <si>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</si>
  <si>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</si>
  <si>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</si>
  <si>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</si>
  <si>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</si>
  <si>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</si>
  <si>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</si>
  <si>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</si>
  <si>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</si>
  <si>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</si>
  <si>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</si>
  <si>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</si>
  <si>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</si>
  <si>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</si>
  <si>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</si>
  <si>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</si>
  <si>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</si>
  <si>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</si>
  <si>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</si>
  <si>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</si>
  <si>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</si>
  <si>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</si>
  <si>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</si>
  <si>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</si>
  <si>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</si>
  <si>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</si>
  <si>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</si>
  <si>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</si>
  <si>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</si>
  <si>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</si>
  <si>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</si>
  <si>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</si>
  <si>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</si>
  <si>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</si>
  <si>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</si>
  <si>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</si>
  <si>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</si>
  <si>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</si>
  <si>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</si>
  <si>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</si>
  <si>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</si>
  <si>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</si>
  <si>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</si>
  <si>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</si>
  <si>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</si>
  <si>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</si>
  <si>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</si>
  <si>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</si>
  <si>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</si>
  <si>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</si>
  <si>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</si>
  <si>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</si>
  <si>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</si>
  <si>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</si>
  <si>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</si>
  <si>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</si>
  <si>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</si>
  <si>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</si>
  <si>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</si>
  <si>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</si>
  <si>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</si>
  <si>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</si>
  <si>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</si>
  <si>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</si>
  <si>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</si>
  <si>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</si>
  <si>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</si>
  <si>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</si>
  <si>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</si>
  <si>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</si>
  <si>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</si>
  <si>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</si>
  <si>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</si>
  <si>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</si>
  <si>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</si>
  <si>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</si>
  <si>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</si>
  <si>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</si>
  <si>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</si>
  <si>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</si>
  <si>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</si>
  <si>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</si>
  <si>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</si>
  <si>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</si>
  <si>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</si>
  <si>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</si>
  <si>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</si>
  <si>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</si>
  <si>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</si>
  <si>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</si>
  <si>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</si>
  <si>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</si>
  <si>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</si>
  <si>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</si>
  <si>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</si>
  <si>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</si>
  <si>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</si>
  <si>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</si>
  <si>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</si>
  <si>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</si>
  <si>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</si>
  <si>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</si>
  <si>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</si>
  <si>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</si>
  <si>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</si>
  <si>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</si>
  <si>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</si>
  <si>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</si>
  <si>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</si>
  <si>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</si>
  <si>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</si>
  <si>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</si>
  <si>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</si>
  <si>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</si>
  <si>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</si>
  <si>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</si>
  <si>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</si>
  <si>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</si>
  <si>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</si>
  <si>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</si>
  <si>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</si>
  <si>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</si>
  <si>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</si>
  <si>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</si>
  <si>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</si>
  <si>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</si>
  <si>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</si>
  <si>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</si>
  <si>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</si>
  <si>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</si>
  <si>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</si>
  <si>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</si>
  <si>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</si>
  <si>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</si>
  <si>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</si>
  <si>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</si>
  <si>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</si>
  <si>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</si>
  <si>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</si>
  <si>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</si>
  <si>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</si>
  <si>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</si>
  <si>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</si>
  <si>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</si>
  <si>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</si>
  <si>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</si>
  <si>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</si>
  <si>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</si>
  <si>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</si>
  <si>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</si>
  <si>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</si>
  <si>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</si>
  <si>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</si>
  <si>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</si>
  <si>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</si>
  <si>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</si>
  <si>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</si>
  <si>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</si>
  <si>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</si>
  <si>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</si>
  <si>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</si>
  <si>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</si>
  <si>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</si>
  <si>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</si>
  <si>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</si>
  <si>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</si>
  <si>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</si>
  <si>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</si>
  <si>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</si>
  <si>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</si>
  <si>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</si>
  <si>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</si>
  <si>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</si>
  <si>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</si>
  <si>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</si>
  <si>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</si>
  <si>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</si>
  <si>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</si>
  <si>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</si>
  <si>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</si>
  <si>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</si>
  <si>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</si>
  <si>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</si>
  <si>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</si>
  <si>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</si>
  <si>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</si>
  <si>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</si>
  <si>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</si>
  <si>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</si>
  <si>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</si>
  <si>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</si>
  <si>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</si>
  <si>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</si>
  <si>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</si>
  <si>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</si>
  <si>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</si>
  <si>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</si>
  <si>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</si>
  <si>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</si>
  <si>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</si>
  <si>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</si>
  <si>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</si>
  <si>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</si>
  <si>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</si>
  <si>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</si>
  <si>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</si>
  <si>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</si>
  <si>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</si>
  <si>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</si>
  <si>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</si>
  <si>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</si>
  <si>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</si>
  <si>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</si>
  <si>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</si>
  <si>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</si>
  <si>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</si>
  <si>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</si>
  <si>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</si>
  <si>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</si>
  <si>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</si>
  <si>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</si>
  <si>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</si>
  <si>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</si>
  <si>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</si>
  <si>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</si>
  <si>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</si>
  <si>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</si>
  <si>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</si>
  <si>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</si>
  <si>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</si>
  <si>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</si>
  <si>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</si>
  <si>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</si>
  <si>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</si>
  <si>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</si>
  <si>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</si>
  <si>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</si>
  <si>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</si>
  <si>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</si>
  <si>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</si>
  <si>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</si>
  <si>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</si>
  <si>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</si>
  <si>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</si>
  <si>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</si>
  <si>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</si>
  <si>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</si>
  <si>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</si>
  <si>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</si>
  <si>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</si>
  <si>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</si>
  <si>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</si>
  <si>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</si>
  <si>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</si>
  <si>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</si>
  <si>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</si>
  <si>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</si>
  <si>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</si>
  <si>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</si>
  <si>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</si>
  <si>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</si>
  <si>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</si>
  <si>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</si>
  <si>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</si>
  <si>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</si>
  <si>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</si>
  <si>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</si>
  <si>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</si>
  <si>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</si>
  <si>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</si>
  <si>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</si>
  <si>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</si>
  <si>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</si>
  <si>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</si>
  <si>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</si>
  <si>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</si>
  <si>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</si>
  <si>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</si>
  <si>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</si>
  <si>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</si>
  <si>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</si>
  <si>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</si>
  <si>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</si>
  <si>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</si>
  <si>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</si>
  <si>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</si>
  <si>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</si>
  <si>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</si>
  <si>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</si>
  <si>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</si>
  <si>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</si>
  <si>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</si>
  <si>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</si>
  <si>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</si>
  <si>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</si>
  <si>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</si>
  <si>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</si>
  <si>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</si>
  <si>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</si>
  <si>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</si>
  <si>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</si>
  <si>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</si>
  <si>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</si>
  <si>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</si>
  <si>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</si>
  <si>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</si>
  <si>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</si>
  <si>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</si>
  <si>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</si>
  <si>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</si>
  <si>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</si>
  <si>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</si>
  <si>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</si>
  <si>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</si>
  <si>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</si>
  <si>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</si>
  <si>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</si>
  <si>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</si>
  <si>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</si>
  <si>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</si>
  <si>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</si>
  <si>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</si>
  <si>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</si>
  <si>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</si>
  <si>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</si>
  <si>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</si>
  <si>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</si>
  <si>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</si>
  <si>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</si>
  <si>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</si>
  <si>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</si>
  <si>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</si>
  <si>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</si>
  <si>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</si>
  <si>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</si>
  <si>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</si>
  <si>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</si>
  <si>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</si>
  <si>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</si>
  <si>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</si>
  <si>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</si>
  <si>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</si>
  <si>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</si>
  <si>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</si>
  <si>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</si>
  <si>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</si>
  <si>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</si>
  <si>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</si>
  <si>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</si>
  <si>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</si>
  <si>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</si>
  <si>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</si>
  <si>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</si>
  <si>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</si>
  <si>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</si>
  <si>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</si>
  <si>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</si>
  <si>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</si>
  <si>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</si>
  <si>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</si>
  <si>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</si>
  <si>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</si>
  <si>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</si>
  <si>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</si>
  <si>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</si>
  <si>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</si>
  <si>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</si>
  <si>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</si>
  <si>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</si>
  <si>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</si>
  <si>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</si>
  <si>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</si>
  <si>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</si>
  <si>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</si>
  <si>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</si>
  <si>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</si>
  <si>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</si>
  <si>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</si>
  <si>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</si>
  <si>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</si>
  <si>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</si>
  <si>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</si>
  <si>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</si>
  <si>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</si>
  <si>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</si>
  <si>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</si>
  <si>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</si>
  <si>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</si>
  <si>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</si>
  <si>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</si>
  <si>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</si>
  <si>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</si>
  <si>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</si>
  <si>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</si>
  <si>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</si>
  <si>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</si>
  <si>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</si>
  <si>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</si>
  <si>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</si>
  <si>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</si>
  <si>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</si>
  <si>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</si>
  <si>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</si>
  <si>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</si>
  <si>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</si>
  <si>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</si>
  <si>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</si>
  <si>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</si>
  <si>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</si>
  <si>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</si>
  <si>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</si>
  <si>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</si>
  <si>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</si>
  <si>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</si>
  <si>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</si>
  <si>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</si>
  <si>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</si>
  <si>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</si>
  <si>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</si>
  <si>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</si>
  <si>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</si>
  <si>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</si>
  <si>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</si>
  <si>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</si>
  <si>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</si>
  <si>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</si>
  <si>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</si>
  <si>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</si>
  <si>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</si>
  <si>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</si>
  <si>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</si>
  <si>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</si>
  <si>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</si>
  <si>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</si>
  <si>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</si>
  <si>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</si>
  <si>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</si>
  <si>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</si>
  <si>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</si>
  <si>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</si>
  <si>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</si>
  <si>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</si>
  <si>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</si>
  <si>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</si>
  <si>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</si>
  <si>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</si>
  <si>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</si>
  <si>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</si>
  <si>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</si>
  <si>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</si>
  <si>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</si>
  <si>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</si>
  <si>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</si>
  <si>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</si>
  <si>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</si>
  <si>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</si>
  <si>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</si>
  <si>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</si>
  <si>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</si>
  <si>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</si>
  <si>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</si>
  <si>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</si>
  <si>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</si>
  <si>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</si>
  <si>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</si>
  <si>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</si>
  <si>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</si>
  <si>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</si>
  <si>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</si>
  <si>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</si>
  <si>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</si>
  <si>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</si>
  <si>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</si>
  <si>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</si>
  <si>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</si>
  <si>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</si>
  <si>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</si>
  <si>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</si>
  <si>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</si>
  <si>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</si>
  <si>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</si>
  <si>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</si>
  <si>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</si>
  <si>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</si>
  <si>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</si>
  <si>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</si>
  <si>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</si>
  <si>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</si>
  <si>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</si>
  <si>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</si>
  <si>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</si>
  <si>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</si>
  <si>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</si>
  <si>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</si>
  <si>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</si>
  <si>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</si>
  <si>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</si>
  <si>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</si>
  <si>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</si>
  <si>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</si>
  <si>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</si>
  <si>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</si>
  <si>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</si>
  <si>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</si>
  <si>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</si>
  <si>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</si>
  <si>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</si>
  <si>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</si>
  <si>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</si>
  <si>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</si>
  <si>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</si>
  <si>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</si>
  <si>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</si>
  <si>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</si>
  <si>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</si>
  <si>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</si>
  <si>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</si>
  <si>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</si>
  <si>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</si>
  <si>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</si>
  <si>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</si>
  <si>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</si>
  <si>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</si>
  <si>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</si>
  <si>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</si>
  <si>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</si>
  <si>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</si>
  <si>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</si>
  <si>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</si>
  <si>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</si>
  <si>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</si>
  <si>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</si>
  <si>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</si>
  <si>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</si>
  <si>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</si>
  <si>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</si>
  <si>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</si>
  <si>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</si>
  <si>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</si>
  <si>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</si>
  <si>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</si>
  <si>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</si>
  <si>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</si>
  <si>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</si>
  <si>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</si>
  <si>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</si>
  <si>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</si>
  <si>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</si>
  <si>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</si>
  <si>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</si>
  <si>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</si>
  <si>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</si>
  <si>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</si>
  <si>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</si>
  <si>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</si>
  <si>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</si>
  <si>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</si>
  <si>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</si>
  <si>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</si>
  <si>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</si>
  <si>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</si>
  <si>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</si>
  <si>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</si>
  <si>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</si>
  <si>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</si>
  <si>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</si>
  <si>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</si>
  <si>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</si>
  <si>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</si>
  <si>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</si>
  <si>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</si>
  <si>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</si>
  <si>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</si>
  <si>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</si>
  <si>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</si>
  <si>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</si>
  <si>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</si>
  <si>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</si>
  <si>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</si>
  <si>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</si>
  <si>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</si>
  <si>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</si>
  <si>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</si>
  <si>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</si>
  <si>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</si>
  <si>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</si>
  <si>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</si>
  <si>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</si>
  <si>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</si>
  <si>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</si>
  <si>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</si>
  <si>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</si>
  <si>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</si>
  <si>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</si>
  <si>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</si>
  <si>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</si>
  <si>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</si>
  <si>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</si>
  <si>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</si>
  <si>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</si>
  <si>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</si>
  <si>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</si>
  <si>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</si>
  <si>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</si>
  <si>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</si>
  <si>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</si>
  <si>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</si>
  <si>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</si>
  <si>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</si>
  <si>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</si>
  <si>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</si>
  <si>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</si>
  <si>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</si>
  <si>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</si>
  <si>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</si>
  <si>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</si>
  <si>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</si>
  <si>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</si>
  <si>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</si>
  <si>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</si>
  <si>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</si>
  <si>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</si>
  <si>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</si>
  <si>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</si>
  <si>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</si>
  <si>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</si>
  <si>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</si>
  <si>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</si>
  <si>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</si>
  <si>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</si>
  <si>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</si>
  <si>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</si>
  <si>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</si>
  <si>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</si>
  <si>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</si>
  <si>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</si>
  <si>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</si>
  <si>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</si>
  <si>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</si>
  <si>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</si>
  <si>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</si>
  <si>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</si>
  <si>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</si>
  <si>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</si>
  <si>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</si>
  <si>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</si>
  <si>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</si>
  <si>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</si>
  <si>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</si>
  <si>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</si>
  <si>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</si>
  <si>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</si>
  <si>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</si>
  <si>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</si>
  <si>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</si>
  <si>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</si>
  <si>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</si>
  <si>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</si>
  <si>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</si>
  <si>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</si>
  <si>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</si>
  <si>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</si>
  <si>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</si>
  <si>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</si>
  <si>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</si>
  <si>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</si>
  <si>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</si>
  <si>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</si>
  <si>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</si>
  <si>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</si>
  <si>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</si>
  <si>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</si>
  <si>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</si>
  <si>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</si>
  <si>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</si>
  <si>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</si>
  <si>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</si>
  <si>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</si>
  <si>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</si>
  <si>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</si>
  <si>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</si>
  <si>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</si>
  <si>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</si>
  <si>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</si>
  <si>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</si>
  <si>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</si>
  <si>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</si>
  <si>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</si>
  <si>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</si>
  <si>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</si>
  <si>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</si>
  <si>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</si>
  <si>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</si>
  <si>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</si>
  <si>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</si>
  <si>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</si>
  <si>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</si>
  <si>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</si>
  <si>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</si>
  <si>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</si>
  <si>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</si>
  <si>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</si>
  <si>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</si>
  <si>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</si>
  <si>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</si>
  <si>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</si>
  <si>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</si>
  <si>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</si>
  <si>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</si>
  <si>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</si>
  <si>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</si>
  <si>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</si>
  <si>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</si>
  <si>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</si>
  <si>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</si>
  <si>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</si>
  <si>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</si>
  <si>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</si>
  <si>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</si>
  <si>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</si>
  <si>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</si>
  <si>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</si>
  <si>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</si>
  <si>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</si>
  <si>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</si>
  <si>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</si>
  <si>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</si>
  <si>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</si>
  <si>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</si>
  <si>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</si>
  <si>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</si>
  <si>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</si>
  <si>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</si>
  <si>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</si>
  <si>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</si>
  <si>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</si>
  <si>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</si>
  <si>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</si>
  <si>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</si>
  <si>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</si>
  <si>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</si>
  <si>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</si>
  <si>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</si>
  <si>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</si>
  <si>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</si>
  <si>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</si>
  <si>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</si>
  <si>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</si>
  <si>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</si>
  <si>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</si>
  <si>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</si>
  <si>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</si>
  <si>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</si>
  <si>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</si>
  <si>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</si>
  <si>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</si>
  <si>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</si>
  <si>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</si>
  <si>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</si>
  <si>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</si>
  <si>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</si>
  <si>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</si>
  <si>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</si>
  <si>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</si>
  <si>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</si>
  <si>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</si>
  <si>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</si>
  <si>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</si>
  <si>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</si>
  <si>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</si>
  <si>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</si>
  <si>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</si>
  <si>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</si>
  <si>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</si>
  <si>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</si>
  <si>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</si>
  <si>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</si>
  <si>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</si>
  <si>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</si>
  <si>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</si>
  <si>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</si>
  <si>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</si>
  <si>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</si>
  <si>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</si>
  <si>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</si>
  <si>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</si>
  <si>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</si>
  <si>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</si>
  <si>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</si>
  <si>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</si>
  <si>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</si>
  <si>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</si>
  <si>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</si>
  <si>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</si>
  <si>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</si>
  <si>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</si>
  <si>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</si>
  <si>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</si>
  <si>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</si>
  <si>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</si>
  <si>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</si>
  <si>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</si>
  <si>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</si>
  <si>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</si>
  <si>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</si>
  <si>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</si>
  <si>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</si>
  <si>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</si>
  <si>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</si>
  <si>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</si>
  <si>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</si>
  <si>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</si>
  <si>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</si>
  <si>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</si>
  <si>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</si>
  <si>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</si>
  <si>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</si>
  <si>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</si>
  <si>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</si>
  <si>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</si>
  <si>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</si>
  <si>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</si>
  <si>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</si>
  <si>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</si>
  <si>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</si>
  <si>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</si>
  <si>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</si>
  <si>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</si>
  <si>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</si>
  <si>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</si>
  <si>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</si>
  <si>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</si>
  <si>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</si>
  <si>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</si>
  <si>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</si>
  <si>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</si>
  <si>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</si>
  <si>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</si>
  <si>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</si>
  <si>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</si>
  <si>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</si>
  <si>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</si>
  <si>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</si>
  <si>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</si>
  <si>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</si>
  <si>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</si>
  <si>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</si>
  <si>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</si>
  <si>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</si>
  <si>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</si>
  <si>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</si>
  <si>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</si>
  <si>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</si>
  <si>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</si>
  <si>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</si>
  <si>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</si>
  <si>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</si>
  <si>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</si>
  <si>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</si>
  <si>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</si>
  <si>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</si>
  <si>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</si>
  <si>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</si>
  <si>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</si>
  <si>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</si>
  <si>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</si>
  <si>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</si>
  <si>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</si>
  <si>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</si>
  <si>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</si>
  <si>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</si>
  <si>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</si>
  <si>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</si>
  <si>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</si>
  <si>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</si>
  <si>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</si>
  <si>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</si>
  <si>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</si>
  <si>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</si>
  <si>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</si>
  <si>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</si>
  <si>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</si>
  <si>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</si>
  <si>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</si>
  <si>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</si>
  <si>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</si>
  <si>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</si>
  <si>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</si>
  <si>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</si>
  <si>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</si>
  <si>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</si>
  <si>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</si>
  <si>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</si>
  <si>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</si>
  <si>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</si>
  <si>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</si>
  <si>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</si>
  <si>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</si>
  <si>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</si>
  <si>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</si>
  <si>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</si>
  <si>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</si>
  <si>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</si>
  <si>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</si>
  <si>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</si>
  <si>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</si>
  <si>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</si>
  <si>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</si>
  <si>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</si>
  <si>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</si>
  <si>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</si>
  <si>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</si>
  <si>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</si>
  <si>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</si>
  <si>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</si>
  <si>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</si>
  <si>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</si>
  <si>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</si>
  <si>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</si>
  <si>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</si>
  <si>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</si>
  <si>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</si>
  <si>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</si>
  <si>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</si>
  <si>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</si>
  <si>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</si>
  <si>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</si>
  <si>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</si>
  <si>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</si>
  <si>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</si>
  <si>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</si>
  <si>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</si>
  <si>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</si>
  <si>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</si>
  <si>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</si>
  <si>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</si>
  <si>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</si>
  <si>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</si>
  <si>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</si>
  <si>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</si>
  <si>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</si>
  <si>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</si>
  <si>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</si>
  <si>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</si>
  <si>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</si>
  <si>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</si>
  <si>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</si>
  <si>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</si>
  <si>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</si>
  <si>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</si>
  <si>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</si>
  <si>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</si>
  <si>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</si>
  <si>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</si>
  <si>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</si>
  <si>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</si>
  <si>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</si>
  <si>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</si>
  <si>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</si>
  <si>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</si>
  <si>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</si>
  <si>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</si>
  <si>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</si>
  <si>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</si>
  <si>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</si>
  <si>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</si>
  <si>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</si>
  <si>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</si>
  <si>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</si>
  <si>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</si>
  <si>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</si>
  <si>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</si>
  <si>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</si>
  <si>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</si>
  <si>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</si>
  <si>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</si>
  <si>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</si>
  <si>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</si>
  <si>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</si>
  <si>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</si>
  <si>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</si>
  <si>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</si>
  <si>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</si>
  <si>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</si>
  <si>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</si>
  <si>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</si>
  <si>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</si>
  <si>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</si>
  <si>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</si>
  <si>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</si>
  <si>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</si>
  <si>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</si>
  <si>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</si>
  <si>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</si>
  <si>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</si>
  <si>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</si>
  <si>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</si>
  <si>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</si>
  <si>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</si>
  <si>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</si>
  <si>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</si>
  <si>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</si>
  <si>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</si>
  <si>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</si>
  <si>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</si>
  <si>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</si>
  <si>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</si>
  <si>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</si>
  <si>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</si>
  <si>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</si>
  <si>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</si>
  <si>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</si>
  <si>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</si>
  <si>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</si>
  <si>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</si>
  <si>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</si>
  <si>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</si>
  <si>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</si>
  <si>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</si>
  <si>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</si>
  <si>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</si>
  <si>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</si>
  <si>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</si>
  <si>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</si>
  <si>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</si>
  <si>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</si>
  <si>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</si>
  <si>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</si>
  <si>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</si>
  <si>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</si>
  <si>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</si>
  <si>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</si>
  <si>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</si>
  <si>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</si>
  <si>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</si>
  <si>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</si>
  <si>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</si>
  <si>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</si>
  <si>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</si>
  <si>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</si>
  <si>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</si>
  <si>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</si>
  <si>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</si>
  <si>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</si>
  <si>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</si>
  <si>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</si>
  <si>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</si>
  <si>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</si>
  <si>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</si>
  <si>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</si>
  <si>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</si>
  <si>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</si>
  <si>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</si>
  <si>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</si>
  <si>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</si>
  <si>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</si>
  <si>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</si>
  <si>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</si>
  <si>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</si>
  <si>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</si>
  <si>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</si>
  <si>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</si>
  <si>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</si>
  <si>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</si>
  <si>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</si>
  <si>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</si>
  <si>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</si>
  <si>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</si>
  <si>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</si>
  <si>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</si>
  <si>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</si>
  <si>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</si>
  <si>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</si>
  <si>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</si>
  <si>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</si>
  <si>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</si>
  <si>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</si>
  <si>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</si>
  <si>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</si>
  <si>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</si>
  <si>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</si>
  <si>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</si>
  <si>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</si>
  <si>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</si>
  <si>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</si>
  <si>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</si>
  <si>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</si>
  <si>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</si>
  <si>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</si>
  <si>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</si>
  <si>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</si>
  <si>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</si>
  <si>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</si>
  <si>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</si>
  <si>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</si>
  <si>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</si>
  <si>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</si>
  <si>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</si>
  <si>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</si>
  <si>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</si>
  <si>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</si>
  <si>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</si>
  <si>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</si>
  <si>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</si>
  <si>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</si>
  <si>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</si>
  <si>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</si>
  <si>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</si>
  <si>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</si>
  <si>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</si>
  <si>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</si>
  <si>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</si>
  <si>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</si>
  <si>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</si>
  <si>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</si>
  <si>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</si>
  <si>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</si>
  <si>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</si>
  <si>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</si>
  <si>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</si>
  <si>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</si>
  <si>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</si>
  <si>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</si>
  <si>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</si>
  <si>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</si>
  <si>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</si>
  <si>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</si>
  <si>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</si>
  <si>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</si>
  <si>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</si>
  <si>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</si>
  <si>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</si>
  <si>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</si>
  <si>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</si>
  <si>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</si>
  <si>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</si>
  <si>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</si>
  <si>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</si>
  <si>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</si>
  <si>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</si>
  <si>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</si>
  <si>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</si>
  <si>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</si>
  <si>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</si>
  <si>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</si>
  <si>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</si>
  <si>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</si>
  <si>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</si>
  <si>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</si>
  <si>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</si>
  <si>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</si>
  <si>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</si>
  <si>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</si>
  <si>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</si>
  <si>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</si>
  <si>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</si>
  <si>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</si>
  <si>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</si>
  <si>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</si>
  <si>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</si>
  <si>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</si>
  <si>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</si>
  <si>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</si>
  <si>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</si>
  <si>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</si>
  <si>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</si>
  <si>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</si>
  <si>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</si>
  <si>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</si>
  <si>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</si>
  <si>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</si>
  <si>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</si>
  <si>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</si>
  <si>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</si>
  <si>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</si>
  <si>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</si>
  <si>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</si>
  <si>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</si>
  <si>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</si>
  <si>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</si>
  <si>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</si>
  <si>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</si>
  <si>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</si>
  <si>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</si>
  <si>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</si>
  <si>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</si>
  <si>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</si>
  <si>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</si>
  <si>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</si>
  <si>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</si>
  <si>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</si>
  <si>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</si>
  <si>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</si>
  <si>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</si>
  <si>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</si>
  <si>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</si>
  <si>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</si>
  <si>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</si>
  <si>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</si>
  <si>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</si>
  <si>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</si>
  <si>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</si>
  <si>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</si>
  <si>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</si>
  <si>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</si>
  <si>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</si>
  <si>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</si>
  <si>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</si>
  <si>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</si>
  <si>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</si>
  <si>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</si>
  <si>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</si>
  <si>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</si>
  <si>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</si>
  <si>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</si>
  <si>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</si>
  <si>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</si>
  <si>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</si>
  <si>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</si>
  <si>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</si>
  <si>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</si>
  <si>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</si>
  <si>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</si>
  <si>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</si>
  <si>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</si>
  <si>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</si>
  <si>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</si>
  <si>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</si>
  <si>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</si>
  <si>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</si>
  <si>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</si>
  <si>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</si>
  <si>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</si>
  <si>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</si>
  <si>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</si>
  <si>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</si>
  <si>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</si>
  <si>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</si>
  <si>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</si>
  <si>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</si>
  <si>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</si>
  <si>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</si>
  <si>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</si>
  <si>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</si>
  <si>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</si>
  <si>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</si>
  <si>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</si>
  <si>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</si>
  <si>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</si>
  <si>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</si>
  <si>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</si>
  <si>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</si>
  <si>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</si>
  <si>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</si>
  <si>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</si>
  <si>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</si>
  <si>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</si>
  <si>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</si>
  <si>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</si>
  <si>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</si>
  <si>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</si>
  <si>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</si>
  <si>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</si>
  <si>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</si>
  <si>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</si>
  <si>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</si>
  <si>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</si>
  <si>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</si>
  <si>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</si>
  <si>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</si>
  <si>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</si>
  <si>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</si>
  <si>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</si>
  <si>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</si>
  <si>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</si>
  <si>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</si>
  <si>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</si>
  <si>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</si>
  <si>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</si>
  <si>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</si>
  <si>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</si>
  <si>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</si>
  <si>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</si>
  <si>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</si>
  <si>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</si>
  <si>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</si>
  <si>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</si>
  <si>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</si>
  <si>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</si>
  <si>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</si>
  <si>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</si>
  <si>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</si>
  <si>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</si>
  <si>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</si>
  <si>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</si>
  <si>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</si>
  <si>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</si>
  <si>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</si>
  <si>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</si>
  <si>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</si>
  <si>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</si>
  <si>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</si>
  <si>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</si>
  <si>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</si>
  <si>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</si>
  <si>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</si>
  <si>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</si>
  <si>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</si>
  <si>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</si>
  <si>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</si>
  <si>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</si>
  <si>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</si>
  <si>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</si>
  <si>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</si>
  <si>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</si>
  <si>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</si>
  <si>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</si>
  <si>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</si>
  <si>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</si>
  <si>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</si>
  <si>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</si>
  <si>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</si>
  <si>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</si>
  <si>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</si>
  <si>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</si>
  <si>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</si>
  <si>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</si>
  <si>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</si>
  <si>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</si>
  <si>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</si>
  <si>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</si>
  <si>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</si>
  <si>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</si>
  <si>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</si>
  <si>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</si>
  <si>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</si>
  <si>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</si>
  <si>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</si>
  <si>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</si>
  <si>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</si>
  <si>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</si>
  <si>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</si>
  <si>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</si>
  <si>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</si>
  <si>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</si>
  <si>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</si>
  <si>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</si>
  <si>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</si>
  <si>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</si>
  <si>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</si>
  <si>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</si>
  <si>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</si>
  <si>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</si>
  <si>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</si>
  <si>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</si>
  <si>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</si>
  <si>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</si>
  <si>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</si>
  <si>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</si>
  <si>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</si>
  <si>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</si>
  <si>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</si>
  <si>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</si>
  <si>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</si>
  <si>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</si>
  <si>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</si>
  <si>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</si>
  <si>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</si>
  <si>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</si>
  <si>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</si>
  <si>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</si>
  <si>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</si>
  <si>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</si>
  <si>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</si>
  <si>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</si>
  <si>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</si>
  <si>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</si>
  <si>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</si>
  <si>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</si>
  <si>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</si>
  <si>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</si>
  <si>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</si>
  <si>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</si>
  <si>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</si>
  <si>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</si>
  <si>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</si>
  <si>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</si>
  <si>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</si>
  <si>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</si>
  <si>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</si>
  <si>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</si>
  <si>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</si>
  <si>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</si>
  <si>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</si>
  <si>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</si>
  <si>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</si>
  <si>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</si>
  <si>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</si>
  <si>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</si>
  <si>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</si>
  <si>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</si>
  <si>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</si>
  <si>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</si>
  <si>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</si>
  <si>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</si>
  <si>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</si>
  <si>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</si>
  <si>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</si>
  <si>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</si>
  <si>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</si>
  <si>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</si>
  <si>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</si>
  <si>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</si>
  <si>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</si>
  <si>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</si>
  <si>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</si>
  <si>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</si>
  <si>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</si>
  <si>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</si>
  <si>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</si>
  <si>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</si>
  <si>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</si>
  <si>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</si>
  <si>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</si>
  <si>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</si>
  <si>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</si>
  <si>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</si>
  <si>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</si>
  <si>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</si>
  <si>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</si>
  <si>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</si>
  <si>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</si>
  <si>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</si>
  <si>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</si>
  <si>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</si>
  <si>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</si>
  <si>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</si>
  <si>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</si>
  <si>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</si>
  <si>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</si>
  <si>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</si>
  <si>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</si>
  <si>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</si>
  <si>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</si>
  <si>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</si>
  <si>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</si>
  <si>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</si>
  <si>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</si>
  <si>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</si>
  <si>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</si>
  <si>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</si>
  <si>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</si>
  <si>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</si>
  <si>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</si>
  <si>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</si>
  <si>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</si>
  <si>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</si>
  <si>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</si>
  <si>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</si>
  <si>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</si>
  <si>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</si>
  <si>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</si>
  <si>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</si>
  <si>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</si>
  <si>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</si>
  <si>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</si>
  <si>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</si>
  <si>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</si>
  <si>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</si>
  <si>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</si>
  <si>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</si>
  <si>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</si>
  <si>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</si>
  <si>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</si>
  <si>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</si>
  <si>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</si>
  <si>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</si>
  <si>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</si>
  <si>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</si>
  <si>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</si>
  <si>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</si>
  <si>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</si>
  <si>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</si>
  <si>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</si>
  <si>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</si>
  <si>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</si>
  <si>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</si>
  <si>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</si>
  <si>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</si>
  <si>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</si>
  <si>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</si>
  <si>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</si>
  <si>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</si>
  <si>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</si>
  <si>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</si>
  <si>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</si>
  <si>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</si>
  <si>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</si>
  <si>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</si>
  <si>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</si>
  <si>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</si>
  <si>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</si>
  <si>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</si>
  <si>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</si>
  <si>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</si>
  <si>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</si>
  <si>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</si>
  <si>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</si>
  <si>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</si>
  <si>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</si>
  <si>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</si>
  <si>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</si>
  <si>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</si>
  <si>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</si>
  <si>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</si>
  <si>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</si>
  <si>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</si>
  <si>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</si>
  <si>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</si>
  <si>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</si>
  <si>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</si>
  <si>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</si>
  <si>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</si>
  <si>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</si>
  <si>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</si>
  <si>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</si>
  <si>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</si>
  <si>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</si>
  <si>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</si>
  <si>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</si>
  <si>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</si>
  <si>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</si>
  <si>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</si>
  <si>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</si>
  <si>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</si>
  <si>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</si>
  <si>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</si>
  <si>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</si>
  <si>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</si>
  <si>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</si>
  <si>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</si>
  <si>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</si>
  <si>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</si>
  <si>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</si>
  <si>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</si>
  <si>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</si>
  <si>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</si>
  <si>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</si>
  <si>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</si>
  <si>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</si>
  <si>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</si>
  <si>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</si>
  <si>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</si>
  <si>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</si>
  <si>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</si>
  <si>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</si>
  <si>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</si>
  <si>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</si>
  <si>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</si>
  <si>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</si>
  <si>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</si>
  <si>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</si>
  <si>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</si>
  <si>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</si>
  <si>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</si>
  <si>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</si>
  <si>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</si>
  <si>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</si>
  <si>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</si>
  <si>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</si>
  <si>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</si>
  <si>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</si>
  <si>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</si>
  <si>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</si>
  <si>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</si>
  <si>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</si>
  <si>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</si>
  <si>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</si>
  <si>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</si>
  <si>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</si>
  <si>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</si>
  <si>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</si>
  <si>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</si>
  <si>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</si>
  <si>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</si>
  <si>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</si>
  <si>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</si>
  <si>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</si>
  <si>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</si>
  <si>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</si>
  <si>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</si>
  <si>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</si>
  <si>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</si>
  <si>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</si>
  <si>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</si>
  <si>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</si>
  <si>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</si>
  <si>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</si>
  <si>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</si>
  <si>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</si>
  <si>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</si>
  <si>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</si>
  <si>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</si>
  <si>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</si>
  <si>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</si>
  <si>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</si>
  <si>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</si>
  <si>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</si>
  <si>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</si>
  <si>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</si>
  <si>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</si>
  <si>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</si>
  <si>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</si>
  <si>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</si>
  <si>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</si>
  <si>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</si>
  <si>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</si>
  <si>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</si>
  <si>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</si>
  <si>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</si>
  <si>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</si>
  <si>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</si>
  <si>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</si>
  <si>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</si>
  <si>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</si>
  <si>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</si>
  <si>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</si>
  <si>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</si>
  <si>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</si>
  <si>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</si>
  <si>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</si>
  <si>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</si>
  <si>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</si>
  <si>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</si>
  <si>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</si>
  <si>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</si>
  <si>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</si>
  <si>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</si>
  <si>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</si>
  <si>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</si>
  <si>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</si>
  <si>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</si>
  <si>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</si>
  <si>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</si>
  <si>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</si>
  <si>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</si>
  <si>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</si>
  <si>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</si>
  <si>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</si>
  <si>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</si>
  <si>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</si>
  <si>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</si>
  <si>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</si>
  <si>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</si>
  <si>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</si>
  <si>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</si>
  <si>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</si>
  <si>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</si>
  <si>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</si>
  <si>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</si>
  <si>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</si>
  <si>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</si>
  <si>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</si>
  <si>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</si>
  <si>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</si>
  <si>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</si>
  <si>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</si>
  <si>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</si>
  <si>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</si>
  <si>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</si>
  <si>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</si>
  <si>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</si>
  <si>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</si>
  <si>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</si>
  <si>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</si>
  <si>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</si>
  <si>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</si>
  <si>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</si>
  <si>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</si>
  <si>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</si>
  <si>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</si>
  <si>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</si>
  <si>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</si>
  <si>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</si>
  <si>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</si>
  <si>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</si>
  <si>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</si>
  <si>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</si>
  <si>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</si>
  <si>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</si>
  <si>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</si>
  <si>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</si>
  <si>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</si>
  <si>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</si>
  <si>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</si>
  <si>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</si>
  <si>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</si>
  <si>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</si>
  <si>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</si>
  <si>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</si>
  <si>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</si>
  <si>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</si>
  <si>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</si>
  <si>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</si>
  <si>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</si>
  <si>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</si>
  <si>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</si>
  <si>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</si>
  <si>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</si>
  <si>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</si>
  <si>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</si>
  <si>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</si>
  <si>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</si>
  <si>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</si>
  <si>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</si>
  <si>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</si>
  <si>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</si>
  <si>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</si>
  <si>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</si>
  <si>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</si>
  <si>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</si>
  <si>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</si>
  <si>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</si>
  <si>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</si>
  <si>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</si>
  <si>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</si>
  <si>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</si>
  <si>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</si>
  <si>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</si>
  <si>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</si>
  <si>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</si>
  <si>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</si>
  <si>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</si>
  <si>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</si>
  <si>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</si>
  <si>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</si>
  <si>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</si>
  <si>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</si>
  <si>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</si>
  <si>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</si>
  <si>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</si>
  <si>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</si>
  <si>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</si>
  <si>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</si>
  <si>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</si>
  <si>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</si>
  <si>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</si>
  <si>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</si>
  <si>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</si>
  <si>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</si>
  <si>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</si>
  <si>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</si>
  <si>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</si>
  <si>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</si>
  <si>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</si>
  <si>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</si>
  <si>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</si>
  <si>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</si>
  <si>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</si>
  <si>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</si>
  <si>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</si>
  <si>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</si>
  <si>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</si>
  <si>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</si>
  <si>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</si>
  <si>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</si>
  <si>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</si>
  <si>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</si>
  <si>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</si>
  <si>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</si>
  <si>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</si>
  <si>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</si>
  <si>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</si>
  <si>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</si>
  <si>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</si>
  <si>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</si>
  <si>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</si>
  <si>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</si>
  <si>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</si>
  <si>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</si>
  <si>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</si>
  <si>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</si>
  <si>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</si>
  <si>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</si>
  <si>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</si>
  <si>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</si>
  <si>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</si>
  <si>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</si>
  <si>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</si>
  <si>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</si>
  <si>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</si>
  <si>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</si>
  <si>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</si>
  <si>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</si>
  <si>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</si>
  <si>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</si>
  <si>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</si>
  <si>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</si>
  <si>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</si>
  <si>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</si>
  <si>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</si>
  <si>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</si>
  <si>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</si>
  <si>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</si>
  <si>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</si>
  <si>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</si>
  <si>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</si>
  <si>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</si>
  <si>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</si>
  <si>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</si>
  <si>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</si>
  <si>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</si>
  <si>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</si>
  <si>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</si>
  <si>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</si>
  <si>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</si>
  <si>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</si>
  <si>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</si>
  <si>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</si>
  <si>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</si>
  <si>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</si>
  <si>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</si>
  <si>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</si>
  <si>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</si>
  <si>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</si>
  <si>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</si>
  <si>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</si>
  <si>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</si>
  <si>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</si>
  <si>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</si>
  <si>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</si>
  <si>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</si>
  <si>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</si>
  <si>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</si>
  <si>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</si>
  <si>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</si>
  <si>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</si>
  <si>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</si>
  <si>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</si>
  <si>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</si>
  <si>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</si>
  <si>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</si>
  <si>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</si>
  <si>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</si>
  <si>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</si>
  <si>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</si>
  <si>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</si>
  <si>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</si>
  <si>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</si>
  <si>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</si>
  <si>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</si>
  <si>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</si>
  <si>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</si>
  <si>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</si>
  <si>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</si>
  <si>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</si>
  <si>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</si>
  <si>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</si>
  <si>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</si>
  <si>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</si>
  <si>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</si>
  <si>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</si>
  <si>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</si>
  <si>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</si>
  <si>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</si>
  <si>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</si>
  <si>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</si>
  <si>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</si>
  <si>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</si>
  <si>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</si>
  <si>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</si>
  <si>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</si>
  <si>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</si>
  <si>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</si>
  <si>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</si>
  <si>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</si>
  <si>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</si>
  <si>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</si>
  <si>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</si>
  <si>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</si>
  <si>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</si>
  <si>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</si>
  <si>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</si>
  <si>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</si>
  <si>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</si>
  <si>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</si>
  <si>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</si>
  <si>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</si>
  <si>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</si>
  <si>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</si>
  <si>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</si>
  <si>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</si>
  <si>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</si>
  <si>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</si>
  <si>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</si>
  <si>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</si>
  <si>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</si>
  <si>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</si>
  <si>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</si>
  <si>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</si>
  <si>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</si>
  <si>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</si>
  <si>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</si>
  <si>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</si>
  <si>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</si>
  <si>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</si>
  <si>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</si>
  <si>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</si>
  <si>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</si>
  <si>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</si>
  <si>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</si>
  <si>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</si>
  <si>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</si>
  <si>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</si>
  <si>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</si>
  <si>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</si>
  <si>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</si>
  <si>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</si>
  <si>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</si>
  <si>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</si>
  <si>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</si>
  <si>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</si>
  <si>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</si>
  <si>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</si>
  <si>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</si>
  <si>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</si>
  <si>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</si>
  <si>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</si>
  <si>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</si>
  <si>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</si>
  <si>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</si>
  <si>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</si>
  <si>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</si>
  <si>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</si>
  <si>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</si>
  <si>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</si>
  <si>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</si>
  <si>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</si>
  <si>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</si>
  <si>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</si>
  <si>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</si>
  <si>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</si>
  <si>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</si>
  <si>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</si>
  <si>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</si>
  <si>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</si>
  <si>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</si>
  <si>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</si>
  <si>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</si>
  <si>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</si>
  <si>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</si>
  <si>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</si>
  <si>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</si>
  <si>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</si>
  <si>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</si>
  <si>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</si>
  <si>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</si>
  <si>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</si>
  <si>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</si>
  <si>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</si>
  <si>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</si>
  <si>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</si>
  <si>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</si>
  <si>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</si>
  <si>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</si>
  <si>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</si>
  <si>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</si>
  <si>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</si>
  <si>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</si>
  <si>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</si>
  <si>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</si>
  <si>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</si>
  <si>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</si>
  <si>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</si>
  <si>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</si>
  <si>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</si>
  <si>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</si>
  <si>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</si>
  <si>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</si>
  <si>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</si>
  <si>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</si>
  <si>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</si>
  <si>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</si>
  <si>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</si>
  <si>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</si>
  <si>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</si>
  <si>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</si>
  <si>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</si>
  <si>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</si>
  <si>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</si>
  <si>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</si>
  <si>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</si>
  <si>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</si>
  <si>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</si>
  <si>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</si>
  <si>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</si>
  <si>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</si>
  <si>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</si>
  <si>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</si>
  <si>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</si>
  <si>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</si>
  <si>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</si>
  <si>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</si>
  <si>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</si>
  <si>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</si>
  <si>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</si>
  <si>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</si>
  <si>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</si>
  <si>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</si>
  <si>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</si>
  <si>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</si>
  <si>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</si>
  <si>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</si>
  <si>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</si>
  <si>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</si>
  <si>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</si>
  <si>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</si>
  <si>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</si>
  <si>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</si>
  <si>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</si>
  <si>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</si>
  <si>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</si>
  <si>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</si>
  <si>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</si>
  <si>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</si>
  <si>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</si>
  <si>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</si>
  <si>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</si>
  <si>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</si>
  <si>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</si>
  <si>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</si>
  <si>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</si>
  <si>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</si>
  <si>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</si>
  <si>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</si>
  <si>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</si>
  <si>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</si>
  <si>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</si>
  <si>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</si>
  <si>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</si>
  <si>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</si>
  <si>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</si>
  <si>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</si>
  <si>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</si>
  <si>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</si>
  <si>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</si>
  <si>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</si>
  <si>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</si>
  <si>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</si>
  <si>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</si>
  <si>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</si>
  <si>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</si>
  <si>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</si>
  <si>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</si>
  <si>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</si>
  <si>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</si>
  <si>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</si>
  <si>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</si>
  <si>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</si>
  <si>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</si>
  <si>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</si>
  <si>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</si>
  <si>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</si>
  <si>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</si>
  <si>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</si>
  <si>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</si>
  <si>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</si>
  <si>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</si>
  <si>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</si>
  <si>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</si>
  <si>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</si>
  <si>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</si>
  <si>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</si>
  <si>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</si>
  <si>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</si>
  <si>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</si>
  <si>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</si>
  <si>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</si>
  <si>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</si>
  <si>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</si>
  <si>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</si>
  <si>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</si>
  <si>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</si>
  <si>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</si>
  <si>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</si>
  <si>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</si>
  <si>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</si>
  <si>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</si>
  <si>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</si>
  <si>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</si>
  <si>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</si>
  <si>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</si>
  <si>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</si>
  <si>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</si>
  <si>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</si>
  <si>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</si>
  <si>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</si>
  <si>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</si>
  <si>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</si>
  <si>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</si>
  <si>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</si>
  <si>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</si>
  <si>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</si>
  <si>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</si>
  <si>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</si>
  <si>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</si>
  <si>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</si>
  <si>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</si>
  <si>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</si>
  <si>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</si>
  <si>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</si>
  <si>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</si>
  <si>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</si>
  <si>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</si>
  <si>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</si>
  <si>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</si>
  <si>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</si>
  <si>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</si>
  <si>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</si>
  <si>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</si>
  <si>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</si>
  <si>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</si>
  <si>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</si>
  <si>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</si>
  <si>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</si>
  <si>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</si>
  <si>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</si>
  <si>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</si>
  <si>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</si>
  <si>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</si>
  <si>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</si>
  <si>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</si>
  <si>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</si>
  <si>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</si>
  <si>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</si>
  <si>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</si>
  <si>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</si>
  <si>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</si>
  <si>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</si>
  <si>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</si>
  <si>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</si>
  <si>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</si>
  <si>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</si>
  <si>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</si>
  <si>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</si>
  <si>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</si>
  <si>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</si>
  <si>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</si>
  <si>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</si>
  <si>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</si>
  <si>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</si>
  <si>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</si>
  <si>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</si>
  <si>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</si>
  <si>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</si>
  <si>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</si>
  <si>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</si>
  <si>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</si>
  <si>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</si>
  <si>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</si>
  <si>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</si>
  <si>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</si>
  <si>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</si>
  <si>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</si>
  <si>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</si>
  <si>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</si>
  <si>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</si>
  <si>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</si>
  <si>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</si>
  <si>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</si>
  <si>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</si>
  <si>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</si>
  <si>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</si>
  <si>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</si>
  <si>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</si>
  <si>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</si>
  <si>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</si>
  <si>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</si>
  <si>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</si>
  <si>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</si>
  <si>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</si>
  <si>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</si>
  <si>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</si>
  <si>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</si>
  <si>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</si>
  <si>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</si>
  <si>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</si>
  <si>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</si>
  <si>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</si>
  <si>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</si>
  <si>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</si>
  <si>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</si>
  <si>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</si>
  <si>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</si>
  <si>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</si>
  <si>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</si>
  <si>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</si>
  <si>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</si>
  <si>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</si>
  <si>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</si>
  <si>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</si>
  <si>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</si>
  <si>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</si>
  <si>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</si>
  <si>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</si>
  <si>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</si>
  <si>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</si>
  <si>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</si>
  <si>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</si>
  <si>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</si>
  <si>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</si>
  <si>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</si>
  <si>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</si>
  <si>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</si>
  <si>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</si>
  <si>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</si>
  <si>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</si>
  <si>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</si>
  <si>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</si>
  <si>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</si>
  <si>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</si>
  <si>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</si>
  <si>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</si>
  <si>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</si>
  <si>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</si>
  <si>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</si>
  <si>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</si>
  <si>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</si>
  <si>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</si>
  <si>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</si>
  <si>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</si>
  <si>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</si>
  <si>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</si>
  <si>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</si>
  <si>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</si>
  <si>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</si>
  <si>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</si>
  <si>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</si>
  <si>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</si>
  <si>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</si>
  <si>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</si>
  <si>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</si>
  <si>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</si>
  <si>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</si>
  <si>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</si>
  <si>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</si>
  <si>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</si>
  <si>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</si>
  <si>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</si>
  <si>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</si>
  <si>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</si>
  <si>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</si>
  <si>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</si>
  <si>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</si>
  <si>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</si>
  <si>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</si>
  <si>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</si>
  <si>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</si>
  <si>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</si>
  <si>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</si>
  <si>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</si>
  <si>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</si>
  <si>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</si>
  <si>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</si>
  <si>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</si>
  <si>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</si>
  <si>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</si>
  <si>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</si>
  <si>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</si>
  <si>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</si>
  <si>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</si>
  <si>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</si>
  <si>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</si>
  <si>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</si>
  <si>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</si>
  <si>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</si>
  <si>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</si>
  <si>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</si>
  <si>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</si>
  <si>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</si>
  <si>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</si>
  <si>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</si>
  <si>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</si>
  <si>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</si>
  <si>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</si>
  <si>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</si>
  <si>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</si>
  <si>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</si>
  <si>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</si>
  <si>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</si>
  <si>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</si>
  <si>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</si>
  <si>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</si>
  <si>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</si>
  <si>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</si>
  <si>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</si>
  <si>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</si>
  <si>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</si>
  <si>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</si>
  <si>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</si>
  <si>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</si>
  <si>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</si>
  <si>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</si>
  <si>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</si>
  <si>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</si>
  <si>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</si>
  <si>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</si>
  <si>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</si>
  <si>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</si>
  <si>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</si>
  <si>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</si>
  <si>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</si>
  <si>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</si>
  <si>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</si>
  <si>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</si>
  <si>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</si>
  <si>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</si>
  <si>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</si>
  <si>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</si>
  <si>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</si>
  <si>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</si>
  <si>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</si>
  <si>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</si>
  <si>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</si>
  <si>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</si>
  <si>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</si>
  <si>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</si>
  <si>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</si>
  <si>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</si>
  <si>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</si>
  <si>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</si>
  <si>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</si>
  <si>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</si>
  <si>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</si>
  <si>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</si>
  <si>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</si>
  <si>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</si>
  <si>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</si>
  <si>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</si>
  <si>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</si>
  <si>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</si>
  <si>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</si>
  <si>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</si>
  <si>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</si>
  <si>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</si>
  <si>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</si>
  <si>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</si>
  <si>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</si>
  <si>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</si>
  <si>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</si>
  <si>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</si>
  <si>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</si>
  <si>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</si>
  <si>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</si>
  <si>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</si>
  <si>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</si>
  <si>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</si>
  <si>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</si>
  <si>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</si>
  <si>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</si>
  <si>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</si>
  <si>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</si>
  <si>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</si>
  <si>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</si>
  <si>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</si>
  <si>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</si>
  <si>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</si>
  <si>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</si>
  <si>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</si>
  <si>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</si>
  <si>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</si>
  <si>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</si>
  <si>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</si>
  <si>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</si>
  <si>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</si>
  <si>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</si>
  <si>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</si>
  <si>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</si>
  <si>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</si>
  <si>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</si>
  <si>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</si>
  <si>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</si>
  <si>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</si>
  <si>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</si>
  <si>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</si>
  <si>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</si>
  <si>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</si>
  <si>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</si>
  <si>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</si>
  <si>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</si>
  <si>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</si>
  <si>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</si>
  <si>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</si>
  <si>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</si>
  <si>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</si>
  <si>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</si>
  <si>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</si>
  <si>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</si>
  <si>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</si>
  <si>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</si>
  <si>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</si>
  <si>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</si>
  <si>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</si>
  <si>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</si>
  <si>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</si>
  <si>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</si>
  <si>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</si>
  <si>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</si>
  <si>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</si>
  <si>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</si>
  <si>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</si>
  <si>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</si>
  <si>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</si>
  <si>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</si>
  <si>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</si>
  <si>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</si>
  <si>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</si>
  <si>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</si>
  <si>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</si>
  <si>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</si>
  <si>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</si>
  <si>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</si>
  <si>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</si>
  <si>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</si>
  <si>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</si>
  <si>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</si>
  <si>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</si>
  <si>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</si>
  <si>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</si>
  <si>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</si>
  <si>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</si>
  <si>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</si>
  <si>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</si>
  <si>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</si>
  <si>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</si>
  <si>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</si>
  <si>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</si>
  <si>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</si>
  <si>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</si>
  <si>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</si>
  <si>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</si>
  <si>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</si>
  <si>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</si>
  <si>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</si>
  <si>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</si>
  <si>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</si>
  <si>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</si>
  <si>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</si>
  <si>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</si>
  <si>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</si>
  <si>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</si>
  <si>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</si>
  <si>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</si>
  <si>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</si>
  <si>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</si>
  <si>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</si>
  <si>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</si>
  <si>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</si>
  <si>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</si>
  <si>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</si>
  <si>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</si>
  <si>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</si>
  <si>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</si>
  <si>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</si>
  <si>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</si>
  <si>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</si>
  <si>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</si>
  <si>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</si>
  <si>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</si>
  <si>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</si>
  <si>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</si>
  <si>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</si>
  <si>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</si>
  <si>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</si>
  <si>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</si>
  <si>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</si>
  <si>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</si>
  <si>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</si>
  <si>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</si>
  <si>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</si>
  <si>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</si>
  <si>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</si>
  <si>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</si>
  <si>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</si>
  <si>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</si>
  <si>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</si>
  <si>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</si>
  <si>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</si>
  <si>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</si>
  <si>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</si>
  <si>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</si>
  <si>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</si>
  <si>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</si>
  <si>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</si>
  <si>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</si>
  <si>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</si>
  <si>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</si>
  <si>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</si>
  <si>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</si>
  <si>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</si>
  <si>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</si>
  <si>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</si>
  <si>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</si>
  <si>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</si>
  <si>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</si>
  <si>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</si>
  <si>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</si>
  <si>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</si>
  <si>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</si>
  <si>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</si>
  <si>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</si>
  <si>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</si>
  <si>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</si>
  <si>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</si>
  <si>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</si>
  <si>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</si>
  <si>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</si>
  <si>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</si>
  <si>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</si>
  <si>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</si>
  <si>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</si>
  <si>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</si>
  <si>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</si>
  <si>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</si>
  <si>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</si>
  <si>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</si>
  <si>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</si>
  <si>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</si>
  <si>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</si>
  <si>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</si>
  <si>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</si>
  <si>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</si>
  <si>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</si>
  <si>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</si>
  <si>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</si>
  <si>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</si>
  <si>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</si>
  <si>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</si>
  <si>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</si>
  <si>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</si>
  <si>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</si>
  <si>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</si>
  <si>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</si>
  <si>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</si>
  <si>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</si>
  <si>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</si>
  <si>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</si>
  <si>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</si>
  <si>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</si>
  <si>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</si>
  <si>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</si>
  <si>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</si>
  <si>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</si>
  <si>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</si>
  <si>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</si>
  <si>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</si>
  <si>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</si>
  <si>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</si>
  <si>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</si>
  <si>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</si>
  <si>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</si>
  <si>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</si>
  <si>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</si>
  <si>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</si>
  <si>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</si>
  <si>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</si>
  <si>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</si>
  <si>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</si>
  <si>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</si>
  <si>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</si>
  <si>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</si>
  <si>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</si>
  <si>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</si>
  <si>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</si>
  <si>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</si>
  <si>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</si>
  <si>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</si>
  <si>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</si>
  <si>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</si>
  <si>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</si>
  <si>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</si>
  <si>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</si>
  <si>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</si>
  <si>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</si>
  <si>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</si>
  <si>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</si>
  <si>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</si>
  <si>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</si>
  <si>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</si>
  <si>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</si>
  <si>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</si>
  <si>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</si>
  <si>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</si>
  <si>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</si>
  <si>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</si>
  <si>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</si>
  <si>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</si>
  <si>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</si>
  <si>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</si>
  <si>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</si>
  <si>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</si>
  <si>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</si>
  <si>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</si>
  <si>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</si>
  <si>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</si>
  <si>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</si>
  <si>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</si>
  <si>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</si>
  <si>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</si>
  <si>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</si>
  <si>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</si>
  <si>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</si>
  <si>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</si>
  <si>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</si>
  <si>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</si>
  <si>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</si>
  <si>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</si>
  <si>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</si>
  <si>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</si>
  <si>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</si>
  <si>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</si>
  <si>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</si>
  <si>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</si>
  <si>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</si>
  <si>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</si>
  <si>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</si>
  <si>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</si>
  <si>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</si>
  <si>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</si>
  <si>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</si>
  <si>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</si>
  <si>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</si>
  <si>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</si>
  <si>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</si>
  <si>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</si>
  <si>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</si>
  <si>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</si>
  <si>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</si>
  <si>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</si>
  <si>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</si>
  <si>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</si>
  <si>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</si>
  <si>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</si>
  <si>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</si>
  <si>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</si>
  <si>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</si>
  <si>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</si>
  <si>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</si>
  <si>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</si>
  <si>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</si>
  <si>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</si>
  <si>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</si>
  <si>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</si>
  <si>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</si>
  <si>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</si>
  <si>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</si>
  <si>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</si>
  <si>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</si>
  <si>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</si>
  <si>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</si>
  <si>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</si>
  <si>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</si>
  <si>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</si>
  <si>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</si>
  <si>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</si>
  <si>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</si>
  <si>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</si>
  <si>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</si>
  <si>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</si>
  <si>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</si>
  <si>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</si>
  <si>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</si>
  <si>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</si>
  <si>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</si>
  <si>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</si>
  <si>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</si>
  <si>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</si>
  <si>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</si>
  <si>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</si>
  <si>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</si>
  <si>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</si>
  <si>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</si>
  <si>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</si>
  <si>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</si>
  <si>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</si>
  <si>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</si>
  <si>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</si>
  <si>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</si>
  <si>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</si>
  <si>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</si>
  <si>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</si>
  <si>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</si>
  <si>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</si>
  <si>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</si>
  <si>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</si>
  <si>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</si>
  <si>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</si>
  <si>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</si>
  <si>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</si>
  <si>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</si>
  <si>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</si>
  <si>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</si>
  <si>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</si>
  <si>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</si>
  <si>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</si>
  <si>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</si>
  <si>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</si>
  <si>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</si>
  <si>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</si>
  <si>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</si>
  <si>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</si>
  <si>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</si>
  <si>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</si>
  <si>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</si>
  <si>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</si>
  <si>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</si>
  <si>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</si>
  <si>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</si>
  <si>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</si>
  <si>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</si>
  <si>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</si>
  <si>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</si>
  <si>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</si>
  <si>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</si>
  <si>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</si>
  <si>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</si>
  <si>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</si>
  <si>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</si>
  <si>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</si>
  <si>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</si>
  <si>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</si>
  <si>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</si>
  <si>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</si>
  <si>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</si>
  <si>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</si>
  <si>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</si>
  <si>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</si>
  <si>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</si>
  <si>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</si>
  <si>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</si>
  <si>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</si>
  <si>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</si>
  <si>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</si>
  <si>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</si>
  <si>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</si>
  <si>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</si>
  <si>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</si>
  <si>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</si>
  <si>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</si>
  <si>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</si>
  <si>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</si>
  <si>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</si>
  <si>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</si>
  <si>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</si>
  <si>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</si>
  <si>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</si>
  <si>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</si>
  <si>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</si>
  <si>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</si>
  <si>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</si>
  <si>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</si>
  <si>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</si>
  <si>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</si>
  <si>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</si>
  <si>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</si>
  <si>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</si>
  <si>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</si>
  <si>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</si>
  <si>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</si>
  <si>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</si>
  <si>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</si>
  <si>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</si>
  <si>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</si>
  <si>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</si>
  <si>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</si>
  <si>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</si>
  <si>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</si>
  <si>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</si>
  <si>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</si>
  <si>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</si>
  <si>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</si>
  <si>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</si>
  <si>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</si>
  <si>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</si>
  <si>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</si>
  <si>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</si>
  <si>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</si>
  <si>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</si>
  <si>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</si>
  <si>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</si>
  <si>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</si>
  <si>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</si>
  <si>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</si>
  <si>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</si>
  <si>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</si>
  <si>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</si>
  <si>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</si>
  <si>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</si>
  <si>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</si>
  <si>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</si>
  <si>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</si>
  <si>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</si>
  <si>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</si>
  <si>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</si>
  <si>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</si>
  <si>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</si>
  <si>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</si>
  <si>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</si>
  <si>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</si>
  <si>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</si>
  <si>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</si>
  <si>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</si>
  <si>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</si>
  <si>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</si>
  <si>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</si>
  <si>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</si>
  <si>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</si>
  <si>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</si>
  <si>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</si>
  <si>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</si>
  <si>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</si>
  <si>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</si>
  <si>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</si>
  <si>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</si>
  <si>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</si>
  <si>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</si>
  <si>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</si>
  <si>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</si>
  <si>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</si>
  <si>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</si>
  <si>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</si>
  <si>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</si>
  <si>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</si>
  <si>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</si>
  <si>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</si>
  <si>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</si>
  <si>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</si>
  <si>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</si>
  <si>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</si>
  <si>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</si>
  <si>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</si>
  <si>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</si>
  <si>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</si>
  <si>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</si>
  <si>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</si>
  <si>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</si>
  <si>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</si>
  <si>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</si>
  <si>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</si>
  <si>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</si>
  <si>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</si>
  <si>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</si>
  <si>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</si>
  <si>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</si>
  <si>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</si>
  <si>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</si>
  <si>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</si>
  <si>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</si>
  <si>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</si>
  <si>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</si>
  <si>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</si>
  <si>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</si>
  <si>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</si>
  <si>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</si>
  <si>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</si>
  <si>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</si>
  <si>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</si>
  <si>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</si>
  <si>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</si>
  <si>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</si>
  <si>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</si>
  <si>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</si>
  <si>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</si>
  <si>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</si>
  <si>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</si>
  <si>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</si>
  <si>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</si>
  <si>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</si>
  <si>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</si>
  <si>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</si>
  <si>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</si>
  <si>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</si>
  <si>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</si>
  <si>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</si>
  <si>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</si>
  <si>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</si>
  <si>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</si>
  <si>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</si>
  <si>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</si>
  <si>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</si>
  <si>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</si>
  <si>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</si>
  <si>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</si>
  <si>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</si>
  <si>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</si>
  <si>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</si>
  <si>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</si>
  <si>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</si>
  <si>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</si>
  <si>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</si>
  <si>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</si>
  <si>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</si>
  <si>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</si>
  <si>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</si>
  <si>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</si>
  <si>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</si>
  <si>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</si>
  <si>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</si>
  <si>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</si>
  <si>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</si>
  <si>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</si>
  <si>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</si>
  <si>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</si>
  <si>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</si>
  <si>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</si>
  <si>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</si>
  <si>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</si>
  <si>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</si>
  <si>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</si>
  <si>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</si>
  <si>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</si>
  <si>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</si>
  <si>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</si>
  <si>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</si>
  <si>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</si>
  <si>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</si>
  <si>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</si>
  <si>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</si>
  <si>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</si>
  <si>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</si>
  <si>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</si>
  <si>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</si>
  <si>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</si>
  <si>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</si>
  <si>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</si>
  <si>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</si>
  <si>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</si>
  <si>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</si>
  <si>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</si>
  <si>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</si>
  <si>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</si>
  <si>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</si>
  <si>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</si>
  <si>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</si>
  <si>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</si>
  <si>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</si>
  <si>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</si>
  <si>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</si>
  <si>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</si>
  <si>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</si>
  <si>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</si>
  <si>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</si>
  <si>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</si>
  <si>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</si>
  <si>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</si>
  <si>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</si>
  <si>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</si>
  <si>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</si>
  <si>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</si>
  <si>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</si>
  <si>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</si>
  <si>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</si>
  <si>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</si>
  <si>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</si>
  <si>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</si>
  <si>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</si>
  <si>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</si>
  <si>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</si>
  <si>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</si>
  <si>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</si>
  <si>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</si>
  <si>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</si>
  <si>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</si>
  <si>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</si>
  <si>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</si>
  <si>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</si>
  <si>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</si>
  <si>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</si>
  <si>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</si>
  <si>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</si>
  <si>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</si>
  <si>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</si>
  <si>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</si>
  <si>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</si>
  <si>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</si>
  <si>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</si>
  <si>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</si>
  <si>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</si>
  <si>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</si>
  <si>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</si>
  <si>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</si>
  <si>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</si>
  <si>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</si>
  <si>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</si>
  <si>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</si>
  <si>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</si>
  <si>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</si>
  <si>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</si>
  <si>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</si>
  <si>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</si>
  <si>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</si>
  <si>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</si>
  <si>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</si>
  <si>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</si>
  <si>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</si>
  <si>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</si>
  <si>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</si>
  <si>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</si>
  <si>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</si>
  <si>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</si>
  <si>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</si>
  <si>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</si>
  <si>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</si>
  <si>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</si>
  <si>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</si>
  <si>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</si>
  <si>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</si>
  <si>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</si>
  <si>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</si>
  <si>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</si>
  <si>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</si>
  <si>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</si>
  <si>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</si>
  <si>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</si>
  <si>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</si>
  <si>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</si>
  <si>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</si>
  <si>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</si>
  <si>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</si>
  <si>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</si>
  <si>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</si>
  <si>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</si>
  <si>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</si>
  <si>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</si>
  <si>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</si>
  <si>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</si>
  <si>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</si>
  <si>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</si>
  <si>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</si>
  <si>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</si>
  <si>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</si>
  <si>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</si>
  <si>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</si>
  <si>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</si>
  <si>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</si>
  <si>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</si>
  <si>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</si>
  <si>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</si>
  <si>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</si>
  <si>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</si>
  <si>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</si>
  <si>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</si>
  <si>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</si>
  <si>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</si>
  <si>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</si>
  <si>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</si>
  <si>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</si>
  <si>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</si>
  <si>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</si>
  <si>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</si>
  <si>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</si>
  <si>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</si>
  <si>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</si>
  <si>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</si>
  <si>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</si>
  <si>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</si>
  <si>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</si>
  <si>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</si>
  <si>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</si>
  <si>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</si>
  <si>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</si>
  <si>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</si>
  <si>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</si>
  <si>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</si>
  <si>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</si>
  <si>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</si>
  <si>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</si>
  <si>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</si>
  <si>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</si>
  <si>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</si>
  <si>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</si>
  <si>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</si>
  <si>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</si>
  <si>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</si>
  <si>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</si>
  <si>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</si>
  <si>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</si>
  <si>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</si>
  <si>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</si>
  <si>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</si>
  <si>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</si>
  <si>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</si>
  <si>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</si>
  <si>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</si>
  <si>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</si>
  <si>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</si>
  <si>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</si>
  <si>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</si>
  <si>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</si>
  <si>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</si>
  <si>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</si>
  <si>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</si>
  <si>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</si>
  <si>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</si>
  <si>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</si>
  <si>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</si>
  <si>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</si>
  <si>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</si>
  <si>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</si>
  <si>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</si>
  <si>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</si>
  <si>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</si>
  <si>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</si>
  <si>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</si>
  <si>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</si>
  <si>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</si>
  <si>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</si>
  <si>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</si>
  <si>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</si>
  <si>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</si>
  <si>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</si>
  <si>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</si>
  <si>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</si>
  <si>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</si>
  <si>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</si>
  <si>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</si>
  <si>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</si>
  <si>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</si>
  <si>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</si>
  <si>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</si>
  <si>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</si>
  <si>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</si>
  <si>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</si>
  <si>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</si>
  <si>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</si>
  <si>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</si>
  <si>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</si>
  <si>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</si>
  <si>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</si>
  <si>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</si>
  <si>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</si>
  <si>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</si>
  <si>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</si>
  <si>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</si>
  <si>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</si>
  <si>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</si>
  <si>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</si>
  <si>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</si>
  <si>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</si>
  <si>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</si>
  <si>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</si>
  <si>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</si>
  <si>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</si>
  <si>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</si>
  <si>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</si>
  <si>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</si>
  <si>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</si>
  <si>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</si>
  <si>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</si>
  <si>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</si>
  <si>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</si>
  <si>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</si>
  <si>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</si>
  <si>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</si>
  <si>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</si>
  <si>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</si>
  <si>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</si>
  <si>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</si>
  <si>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</si>
  <si>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</si>
  <si>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</si>
  <si>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</si>
  <si>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</si>
  <si>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</si>
  <si>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</si>
  <si>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</si>
  <si>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</si>
  <si>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</si>
  <si>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</si>
  <si>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</si>
  <si>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</si>
  <si>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</si>
  <si>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</si>
  <si>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</si>
  <si>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</si>
  <si>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</si>
  <si>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</si>
  <si>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</si>
  <si>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</si>
  <si>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</si>
  <si>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</si>
  <si>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</si>
  <si>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</si>
  <si>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</si>
  <si>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</si>
  <si>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</si>
  <si>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</si>
  <si>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</si>
  <si>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</si>
  <si>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</si>
  <si>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</si>
  <si>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</si>
  <si>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</si>
  <si>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</si>
  <si>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</si>
  <si>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</si>
  <si>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</si>
  <si>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</si>
  <si>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</si>
  <si>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</si>
  <si>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</si>
  <si>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</si>
  <si>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</si>
  <si>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</si>
  <si>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</si>
  <si>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</si>
  <si>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</si>
  <si>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</si>
  <si>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</si>
  <si>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</si>
  <si>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</si>
  <si>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</si>
  <si>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</si>
  <si>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</si>
  <si>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</si>
  <si>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</si>
  <si>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</si>
  <si>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</si>
  <si>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</si>
  <si>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</si>
  <si>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</si>
  <si>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</si>
  <si>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</si>
  <si>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</si>
  <si>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</si>
  <si>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</si>
  <si>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</si>
  <si>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</si>
  <si>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</si>
  <si>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</si>
  <si>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</si>
  <si>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</si>
  <si>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</si>
  <si>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</si>
  <si>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</si>
  <si>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</si>
  <si>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</si>
  <si>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</si>
  <si>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</si>
  <si>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</si>
  <si>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</si>
  <si>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</si>
  <si>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</si>
  <si>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</si>
  <si>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</si>
  <si>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</si>
  <si>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</si>
  <si>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</si>
  <si>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</si>
  <si>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</si>
  <si>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</si>
  <si>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</si>
  <si>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</si>
  <si>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</si>
  <si>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</si>
  <si>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</si>
  <si>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</si>
  <si>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</si>
  <si>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</si>
  <si>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</si>
  <si>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</si>
  <si>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</si>
  <si>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</si>
  <si>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</si>
  <si>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</si>
  <si>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</si>
  <si>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</si>
  <si>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</si>
  <si>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</si>
  <si>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</si>
  <si>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</si>
  <si>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</si>
  <si>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</si>
  <si>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</si>
  <si>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</si>
  <si>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</si>
  <si>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</si>
  <si>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</si>
  <si>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</si>
  <si>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</si>
  <si>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</si>
  <si>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</si>
  <si>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</si>
  <si>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</si>
  <si>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</si>
  <si>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</si>
  <si>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</si>
  <si>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</si>
  <si>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</si>
  <si>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</si>
  <si>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</si>
  <si>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</si>
  <si>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</si>
  <si>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</si>
  <si>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</si>
  <si>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</si>
  <si>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</si>
  <si>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</si>
  <si>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</si>
  <si>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</si>
  <si>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</si>
  <si>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</si>
  <si>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</si>
  <si>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</si>
  <si>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</si>
  <si>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</si>
  <si>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</si>
  <si>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</si>
  <si>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</si>
  <si>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</si>
  <si>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</si>
  <si>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</si>
  <si>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</si>
  <si>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</si>
  <si>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</si>
  <si>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</si>
  <si>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</si>
  <si>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</si>
  <si>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</si>
  <si>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</si>
  <si>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</si>
  <si>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</si>
  <si>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</si>
  <si>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</si>
  <si>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</si>
  <si>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</si>
  <si>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</si>
  <si>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</si>
  <si>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</si>
  <si>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</si>
  <si>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</si>
  <si>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</si>
  <si>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</si>
  <si>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</si>
  <si>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</si>
  <si>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</si>
  <si>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</si>
  <si>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</si>
  <si>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</si>
  <si>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</si>
  <si>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</si>
  <si>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</si>
  <si>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</si>
  <si>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</si>
  <si>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</si>
  <si>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</si>
  <si>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</si>
  <si>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</si>
  <si>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</si>
  <si>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</si>
  <si>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</si>
  <si>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</si>
  <si>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</si>
  <si>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</si>
  <si>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</si>
  <si>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</si>
  <si>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</si>
  <si>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</si>
  <si>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</si>
  <si>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</si>
  <si>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</si>
  <si>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</si>
  <si>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</si>
  <si>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</si>
  <si>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</si>
  <si>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</si>
  <si>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</si>
  <si>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</si>
  <si>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</si>
  <si>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</si>
  <si>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</si>
  <si>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</si>
  <si>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</si>
  <si>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</si>
  <si>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</si>
  <si>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</si>
  <si>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</si>
  <si>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</si>
  <si>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</si>
  <si>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</si>
  <si>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</si>
  <si>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</si>
  <si>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</si>
  <si>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</si>
  <si>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</si>
  <si>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</si>
  <si>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</si>
  <si>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</si>
  <si>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</si>
  <si>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</si>
  <si>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</si>
  <si>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</si>
  <si>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</si>
  <si>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</si>
  <si>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</si>
  <si>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</si>
  <si>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</si>
  <si>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</si>
  <si>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</si>
  <si>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</si>
  <si>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</si>
  <si>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</si>
  <si>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</si>
  <si>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</si>
  <si>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</si>
  <si>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</si>
  <si>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</si>
  <si>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</si>
  <si>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</si>
  <si>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</si>
  <si>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</si>
  <si>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</si>
  <si>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</si>
  <si>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</si>
  <si>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</si>
  <si>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</si>
  <si>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</si>
  <si>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</si>
  <si>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</si>
  <si>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</si>
  <si>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</si>
  <si>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</si>
  <si>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</si>
  <si>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</si>
  <si>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</si>
  <si>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</si>
  <si>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</si>
  <si>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</si>
  <si>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</si>
  <si>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</si>
  <si>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</si>
  <si>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</si>
  <si>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</si>
  <si>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</si>
  <si>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</si>
  <si>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</si>
  <si>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</si>
  <si>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</si>
  <si>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</si>
  <si>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</si>
  <si>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</si>
  <si>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</si>
  <si>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</si>
  <si>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</si>
  <si>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</si>
  <si>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</si>
  <si>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</si>
  <si>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</si>
  <si>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</si>
  <si>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</si>
  <si>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</si>
  <si>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</si>
  <si>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</si>
  <si>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</si>
  <si>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</si>
  <si>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</si>
  <si>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</si>
  <si>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</si>
  <si>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</si>
  <si>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</si>
  <si>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</si>
  <si>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</si>
  <si>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</si>
  <si>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</si>
  <si>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</si>
  <si>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</si>
  <si>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</si>
  <si>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</si>
  <si>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</si>
  <si>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</si>
  <si>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</si>
  <si>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</si>
  <si>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</si>
  <si>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</si>
  <si>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</si>
  <si>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</si>
  <si>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</si>
  <si>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</si>
  <si>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</si>
  <si>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</si>
  <si>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</si>
  <si>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</si>
  <si>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</si>
  <si>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</si>
  <si>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</si>
  <si>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</si>
  <si>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</si>
  <si>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</si>
  <si>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</si>
  <si>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</si>
  <si>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</si>
  <si>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</si>
  <si>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</si>
  <si>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</si>
  <si>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</si>
  <si>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</si>
  <si>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</si>
  <si>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</si>
  <si>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</si>
  <si>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</si>
  <si>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</si>
  <si>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</si>
  <si>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</si>
  <si>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</si>
  <si>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</si>
  <si>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</si>
  <si>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</si>
  <si>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</si>
  <si>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</si>
  <si>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</si>
  <si>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</si>
  <si>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</si>
  <si>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</si>
  <si>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</si>
  <si>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</si>
  <si>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</si>
  <si>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</si>
  <si>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</si>
  <si>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</si>
  <si>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</si>
  <si>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</si>
  <si>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</si>
  <si>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</si>
  <si>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</si>
  <si>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</si>
  <si>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</si>
  <si>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</si>
  <si>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</si>
  <si>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</si>
  <si>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</si>
  <si>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</si>
  <si>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</si>
  <si>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</si>
  <si>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</si>
  <si>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</si>
  <si>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</si>
  <si>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</si>
  <si>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</si>
  <si>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</si>
  <si>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</si>
  <si>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</si>
  <si>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</si>
  <si>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</si>
  <si>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</si>
  <si>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</si>
  <si>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</si>
  <si>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</si>
  <si>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</si>
  <si>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</si>
  <si>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</si>
  <si>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</si>
  <si>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</si>
  <si>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</si>
  <si>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</si>
  <si>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</si>
  <si>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</si>
  <si>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</si>
  <si>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</si>
  <si>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</si>
  <si>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</si>
  <si>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</si>
  <si>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</si>
  <si>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</si>
  <si>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</si>
  <si>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</si>
  <si>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</si>
  <si>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</si>
  <si>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</si>
  <si>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</si>
  <si>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</si>
  <si>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</si>
  <si>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</si>
  <si>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</si>
  <si>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</si>
  <si>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</si>
  <si>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</si>
  <si>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</si>
  <si>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</si>
  <si>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</si>
  <si>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</si>
  <si>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</si>
  <si>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</si>
  <si>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</si>
  <si>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</si>
  <si>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</si>
  <si>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</si>
  <si>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</si>
  <si>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</si>
  <si>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</si>
  <si>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</si>
  <si>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</si>
  <si>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</si>
  <si>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</si>
  <si>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</si>
  <si>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</si>
  <si>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</si>
  <si>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</si>
  <si>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</si>
  <si>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</si>
  <si>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</si>
  <si>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</si>
  <si>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</si>
  <si>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</si>
  <si>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</si>
  <si>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</si>
  <si>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</si>
  <si>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</si>
  <si>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</si>
  <si>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</si>
  <si>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</si>
  <si>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</si>
  <si>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</si>
  <si>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</si>
  <si>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</si>
  <si>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</si>
  <si>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</si>
  <si>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</si>
  <si>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</si>
  <si>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</si>
  <si>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</si>
  <si>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</si>
  <si>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</si>
  <si>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</si>
  <si>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</si>
  <si>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</si>
  <si>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</si>
  <si>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</si>
  <si>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</si>
  <si>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</si>
  <si>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</si>
  <si>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</si>
  <si>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</si>
  <si>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</si>
  <si>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</si>
  <si>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</si>
  <si>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</si>
  <si>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</si>
  <si>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</si>
  <si>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</si>
  <si>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</si>
  <si>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</si>
  <si>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</si>
  <si>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</si>
  <si>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</si>
  <si>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</si>
  <si>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</si>
  <si>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</si>
  <si>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</si>
  <si>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</si>
  <si>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</si>
  <si>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</si>
  <si>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</si>
  <si>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</si>
  <si>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</si>
  <si>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</si>
  <si>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</si>
  <si>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</si>
  <si>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</si>
  <si>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</si>
  <si>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</si>
  <si>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</si>
  <si>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</si>
  <si>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</si>
  <si>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</si>
  <si>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</si>
  <si>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</si>
  <si>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</si>
  <si>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</si>
  <si>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</si>
  <si>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</si>
  <si>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</si>
  <si>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</si>
  <si>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</si>
  <si>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</si>
  <si>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</si>
  <si>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</si>
  <si>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</si>
  <si>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</si>
  <si>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</si>
  <si>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</si>
  <si>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</si>
  <si>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</si>
  <si>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</si>
  <si>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</si>
  <si>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</si>
  <si>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</si>
  <si>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</si>
  <si>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</si>
  <si>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</si>
  <si>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</si>
  <si>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</si>
  <si>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</si>
  <si>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</si>
  <si>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</si>
  <si>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</si>
  <si>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</si>
  <si>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</si>
  <si>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</si>
  <si>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</si>
  <si>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</si>
  <si>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</si>
  <si>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</si>
  <si>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</si>
  <si>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</si>
  <si>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</si>
  <si>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</si>
  <si>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</si>
  <si>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</si>
  <si>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</si>
  <si>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</si>
  <si>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</si>
  <si>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</si>
  <si>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</si>
  <si>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</si>
  <si>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</si>
  <si>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</si>
  <si>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</si>
  <si>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</si>
  <si>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</si>
  <si>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</si>
  <si>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</si>
  <si>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</si>
  <si>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</si>
  <si>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</si>
  <si>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</si>
  <si>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</si>
  <si>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</si>
  <si>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</si>
  <si>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</si>
  <si>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</si>
  <si>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</si>
  <si>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</si>
  <si>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</si>
  <si>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</si>
  <si>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</si>
  <si>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</si>
  <si>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</si>
  <si>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</si>
  <si>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</si>
  <si>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</si>
  <si>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</si>
  <si>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</si>
  <si>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</si>
  <si>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</si>
  <si>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</si>
  <si>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</si>
  <si>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</si>
  <si>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</si>
  <si>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</si>
  <si>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</si>
  <si>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</si>
  <si>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</si>
  <si>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</si>
  <si>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</si>
  <si>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</si>
  <si>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</si>
  <si>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</si>
  <si>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</si>
  <si>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</si>
  <si>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</si>
  <si>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</si>
  <si>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</si>
  <si>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</si>
  <si>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</si>
  <si>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</si>
  <si>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</si>
  <si>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</si>
  <si>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</si>
  <si>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</si>
  <si>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</si>
  <si>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</si>
  <si>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</si>
  <si>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</si>
  <si>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</si>
  <si>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</si>
  <si>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</si>
  <si>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</si>
  <si>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</si>
  <si>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</si>
  <si>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</si>
  <si>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</si>
  <si>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</si>
  <si>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</si>
  <si>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</si>
  <si>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</si>
  <si>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</si>
  <si>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</si>
  <si>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</si>
  <si>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</si>
  <si>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</si>
  <si>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</si>
  <si>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</si>
  <si>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</si>
  <si>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</si>
  <si>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</si>
  <si>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</si>
  <si>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</si>
  <si>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</si>
  <si>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</si>
  <si>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</si>
  <si>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</si>
  <si>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</si>
  <si>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</si>
  <si>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</si>
  <si>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</si>
  <si>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</si>
  <si>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</si>
  <si>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</si>
  <si>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</si>
  <si>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</si>
  <si>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</si>
  <si>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</si>
  <si>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</si>
  <si>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</si>
  <si>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</si>
  <si>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</si>
  <si>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</si>
  <si>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</si>
  <si>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</si>
  <si>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</si>
  <si>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</si>
  <si>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</si>
  <si>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</si>
  <si>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</si>
  <si>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</si>
  <si>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</si>
  <si>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</si>
  <si>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</si>
  <si>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</si>
  <si>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</si>
  <si>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</si>
  <si>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</si>
  <si>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</si>
  <si>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</si>
  <si>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</si>
  <si>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</si>
  <si>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</si>
  <si>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</si>
  <si>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</si>
  <si>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</si>
  <si>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</si>
  <si>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</si>
  <si>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</si>
  <si>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</si>
  <si>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</si>
  <si>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</si>
  <si>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</si>
  <si>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</si>
  <si>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</si>
  <si>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</si>
  <si>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</si>
  <si>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</si>
  <si>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</si>
  <si>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</si>
  <si>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</si>
  <si>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</si>
  <si>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</si>
  <si>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</si>
  <si>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</si>
  <si>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</si>
  <si>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</si>
  <si>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</si>
  <si>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</si>
  <si>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</si>
  <si>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</si>
  <si>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</si>
  <si>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</si>
  <si>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</si>
  <si>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</si>
  <si>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</si>
  <si>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</si>
  <si>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</si>
  <si>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</si>
  <si>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</si>
  <si>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</si>
  <si>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</si>
  <si>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</si>
  <si>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</si>
  <si>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</si>
  <si>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</si>
  <si>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</si>
  <si>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</si>
  <si>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</si>
  <si>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</si>
  <si>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</si>
  <si>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</si>
  <si>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</si>
  <si>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</si>
  <si>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</si>
  <si>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</si>
  <si>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</si>
  <si>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</si>
  <si>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</si>
  <si>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</si>
  <si>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</si>
  <si>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</si>
  <si>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</si>
  <si>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</si>
  <si>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</si>
  <si>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</si>
  <si>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</si>
  <si>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</si>
  <si>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</si>
  <si>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</si>
  <si>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</si>
  <si>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</si>
  <si>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</si>
  <si>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</si>
  <si>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</si>
  <si>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</si>
  <si>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</si>
  <si>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</si>
  <si>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</si>
  <si>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</si>
  <si>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</si>
  <si>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</si>
  <si>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</si>
  <si>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</si>
  <si>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</si>
  <si>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</si>
  <si>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</si>
  <si>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</si>
  <si>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</si>
  <si>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</si>
  <si>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</si>
  <si>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</si>
  <si>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</si>
  <si>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</si>
  <si>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</si>
  <si>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</si>
  <si>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</si>
  <si>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</si>
  <si>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</si>
  <si>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</si>
  <si>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</si>
  <si>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</si>
  <si>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</si>
  <si>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</si>
  <si>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</si>
  <si>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</si>
  <si>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</si>
  <si>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</si>
  <si>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</si>
  <si>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</si>
  <si>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</si>
  <si>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</si>
  <si>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</si>
  <si>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</si>
  <si>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</si>
  <si>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</si>
  <si>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</si>
  <si>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</si>
  <si>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</si>
  <si>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</si>
  <si>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</si>
  <si>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</si>
  <si>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</si>
  <si>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</si>
  <si>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</si>
  <si>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</si>
  <si>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</si>
  <si>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</si>
  <si>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</si>
  <si>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</si>
  <si>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</si>
  <si>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</si>
  <si>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</si>
  <si>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</si>
  <si>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</si>
  <si>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</si>
  <si>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</si>
  <si>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</si>
  <si>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</si>
  <si>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</si>
  <si>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</si>
  <si>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</si>
  <si>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</si>
  <si>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</si>
  <si>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</si>
  <si>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</si>
  <si>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</si>
  <si>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</si>
  <si>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</si>
  <si>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</si>
  <si>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</si>
  <si>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</si>
  <si>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</si>
  <si>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</si>
  <si>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</si>
  <si>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</si>
  <si>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</si>
  <si>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</si>
  <si>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</si>
  <si>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</si>
  <si>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</si>
  <si>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</si>
  <si>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</si>
  <si>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</si>
  <si>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</si>
  <si>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</si>
  <si>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</si>
  <si>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</si>
  <si>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</si>
  <si>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</si>
  <si>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</si>
  <si>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</si>
  <si>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</si>
  <si>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</si>
  <si>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</si>
  <si>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</si>
  <si>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</si>
  <si>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</si>
  <si>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</si>
  <si>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</si>
  <si>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</si>
  <si>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</si>
  <si>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</si>
  <si>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</si>
  <si>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</si>
  <si>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</si>
  <si>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</si>
  <si>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</si>
  <si>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</si>
  <si>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</si>
  <si>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</si>
  <si>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</si>
  <si>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</si>
  <si>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</si>
  <si>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</si>
  <si>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</si>
  <si>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</si>
  <si>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</si>
  <si>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</si>
  <si>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</si>
  <si>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</si>
  <si>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</si>
  <si>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</si>
  <si>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</si>
  <si>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</si>
  <si>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</si>
  <si>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</si>
  <si>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</si>
  <si>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</si>
  <si>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</si>
  <si>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</si>
  <si>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</si>
  <si>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</si>
  <si>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</si>
  <si>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</si>
  <si>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</si>
  <si>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</si>
  <si>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</si>
  <si>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</si>
  <si>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</si>
  <si>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</si>
  <si>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</si>
  <si>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</si>
  <si>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</si>
  <si>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</si>
  <si>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</si>
  <si>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</si>
  <si>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</si>
  <si>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</si>
  <si>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</si>
  <si>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</si>
  <si>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</si>
  <si>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</si>
  <si>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</si>
  <si>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</si>
  <si>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</si>
  <si>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</si>
  <si>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</si>
  <si>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</si>
  <si>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</si>
  <si>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</si>
  <si>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</si>
  <si>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</si>
  <si>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</si>
  <si>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</si>
  <si>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</si>
  <si>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</si>
  <si>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</si>
  <si>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</si>
  <si>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</si>
  <si>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</si>
  <si>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</si>
  <si>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</si>
  <si>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</si>
  <si>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</si>
  <si>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</si>
  <si>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</si>
  <si>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</si>
  <si>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</si>
  <si>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</si>
  <si>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</si>
  <si>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</si>
  <si>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</si>
  <si>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</si>
  <si>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</si>
  <si>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</si>
  <si>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</si>
  <si>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</si>
  <si>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</si>
  <si>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</si>
  <si>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</si>
  <si>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</si>
  <si>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</si>
  <si>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</si>
  <si>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</si>
  <si>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</si>
  <si>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</si>
  <si>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</si>
  <si>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</si>
  <si>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</si>
  <si>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</si>
  <si>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</si>
  <si>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</si>
  <si>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</si>
  <si>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</si>
  <si>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</si>
  <si>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</si>
  <si>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</si>
  <si>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</si>
  <si>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</si>
  <si>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</si>
  <si>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</si>
  <si>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</si>
  <si>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</si>
  <si>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</si>
  <si>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</si>
  <si>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</si>
  <si>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</si>
  <si>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</si>
  <si>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</si>
  <si>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</si>
  <si>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</si>
  <si>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</si>
  <si>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</si>
  <si>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</si>
  <si>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</si>
  <si>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</si>
  <si>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</si>
  <si>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</si>
  <si>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</si>
  <si>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</si>
  <si>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</si>
  <si>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</si>
  <si>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</si>
  <si>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</si>
  <si>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</si>
  <si>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</si>
  <si>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</si>
  <si>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</si>
  <si>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</si>
  <si>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</si>
  <si>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</si>
  <si>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</si>
  <si>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</si>
  <si>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</si>
  <si>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</si>
  <si>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</si>
  <si>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</si>
  <si>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</si>
  <si>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</si>
  <si>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</si>
  <si>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</si>
  <si>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</si>
  <si>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</si>
  <si>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</si>
  <si>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</si>
  <si>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</si>
  <si>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</si>
  <si>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</si>
  <si>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</si>
  <si>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</si>
  <si>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</si>
  <si>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</si>
  <si>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</si>
  <si>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</si>
  <si>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</si>
  <si>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</si>
  <si>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</si>
  <si>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</si>
  <si>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</si>
  <si>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</si>
  <si>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</si>
  <si>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</si>
  <si>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</si>
  <si>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</si>
  <si>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</si>
  <si>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</si>
  <si>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</si>
  <si>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</si>
  <si>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</si>
  <si>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</si>
  <si>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</si>
  <si>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</si>
  <si>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</si>
  <si>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</si>
  <si>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</si>
  <si>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</si>
  <si>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</si>
  <si>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</si>
  <si>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</si>
  <si>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</si>
  <si>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</si>
  <si>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</si>
  <si>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</si>
  <si>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</si>
  <si>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</si>
  <si>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</si>
  <si>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</si>
  <si>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</si>
  <si>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</si>
  <si>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</si>
  <si>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</si>
  <si>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</si>
  <si>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</si>
  <si>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</si>
  <si>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</si>
  <si>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</si>
  <si>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</si>
  <si>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</si>
  <si>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</si>
  <si>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</si>
  <si>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</si>
  <si>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</si>
  <si>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</si>
  <si>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</si>
  <si>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</si>
  <si>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</si>
  <si>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</si>
  <si>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</si>
  <si>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</si>
  <si>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</si>
  <si>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</si>
  <si>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</si>
  <si>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</si>
  <si>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</si>
  <si>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</si>
  <si>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</si>
  <si>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</si>
  <si>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</si>
  <si>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</si>
  <si>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</si>
  <si>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</si>
  <si>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</si>
  <si>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</si>
  <si>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</si>
  <si>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</si>
  <si>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</si>
  <si>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</si>
  <si>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</si>
  <si>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</si>
  <si>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</si>
  <si>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</si>
  <si>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</si>
  <si>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</si>
  <si>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</si>
  <si>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</si>
  <si>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</si>
  <si>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</si>
  <si>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</si>
  <si>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</si>
  <si>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</si>
  <si>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</si>
  <si>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</si>
  <si>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</si>
  <si>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</si>
  <si>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</si>
  <si>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</si>
  <si>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</si>
  <si>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</si>
  <si>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</si>
  <si>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</si>
  <si>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</si>
  <si>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</si>
  <si>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</si>
  <si>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</si>
  <si>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</si>
  <si>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</si>
  <si>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</si>
  <si>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</si>
  <si>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</si>
  <si>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</si>
  <si>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</si>
  <si>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</si>
  <si>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</si>
  <si>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</si>
  <si>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</si>
  <si>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</si>
  <si>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</si>
  <si>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</si>
  <si>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</si>
  <si>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</si>
  <si>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</si>
  <si>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</si>
  <si>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</si>
  <si>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</si>
  <si>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</si>
  <si>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</si>
  <si>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</si>
  <si>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</si>
  <si>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</si>
  <si>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</si>
  <si>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</si>
  <si>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</si>
  <si>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</si>
  <si>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</si>
  <si>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</si>
  <si>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</si>
  <si>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</si>
  <si>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</si>
  <si>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</si>
  <si>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</si>
  <si>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</si>
  <si>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</si>
  <si>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</si>
  <si>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</si>
  <si>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</si>
  <si>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</si>
  <si>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</si>
  <si>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</si>
  <si>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</si>
  <si>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</si>
  <si>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</si>
  <si>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</si>
  <si>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</si>
  <si>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</si>
  <si>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</si>
  <si>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</si>
  <si>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</si>
  <si>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</si>
  <si>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</si>
  <si>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</si>
  <si>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</si>
  <si>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</si>
  <si>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</si>
  <si>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</si>
  <si>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</si>
  <si>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</si>
  <si>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</si>
  <si>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</si>
  <si>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</si>
  <si>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</si>
  <si>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</si>
  <si>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</si>
  <si>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</si>
  <si>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</si>
  <si>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</si>
  <si>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</si>
  <si>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</si>
  <si>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</si>
  <si>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</si>
  <si>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</si>
  <si>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</si>
  <si>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</si>
  <si>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</si>
  <si>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</si>
  <si>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</si>
  <si>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</si>
  <si>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</si>
  <si>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</si>
  <si>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</si>
  <si>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</si>
  <si>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</si>
  <si>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</si>
  <si>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</si>
  <si>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</si>
  <si>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</si>
  <si>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</si>
  <si>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</si>
  <si>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</si>
  <si>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</si>
  <si>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</si>
  <si>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</si>
  <si>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</si>
  <si>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</si>
  <si>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</si>
  <si>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</si>
  <si>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</si>
  <si>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</si>
  <si>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</si>
  <si>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</si>
  <si>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</si>
  <si>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</si>
  <si>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</si>
  <si>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</si>
  <si>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</si>
  <si>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</si>
  <si>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</si>
  <si>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</si>
  <si>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</si>
  <si>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</si>
  <si>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</si>
  <si>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</si>
  <si>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</si>
  <si>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</si>
  <si>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</si>
  <si>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</si>
  <si>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</si>
  <si>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</si>
  <si>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</si>
  <si>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</si>
  <si>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</si>
  <si>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</si>
  <si>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</si>
  <si>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</si>
  <si>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</si>
  <si>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</si>
  <si>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</si>
  <si>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</si>
  <si>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</si>
  <si>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</si>
  <si>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</si>
  <si>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</si>
  <si>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</si>
  <si>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</si>
  <si>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</si>
  <si>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</si>
  <si>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</si>
  <si>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</si>
  <si>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</si>
  <si>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</si>
  <si>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</si>
  <si>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</si>
  <si>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</si>
  <si>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</si>
  <si>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</si>
  <si>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</si>
  <si>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</si>
  <si>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</si>
  <si>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</si>
  <si>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</si>
  <si>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</si>
  <si>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</si>
  <si>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</si>
  <si>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</si>
  <si>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</si>
  <si>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</si>
  <si>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</si>
  <si>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</si>
  <si>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</si>
  <si>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</si>
  <si>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</si>
  <si>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</si>
  <si>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</si>
  <si>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</si>
  <si>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</si>
  <si>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</si>
  <si>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</si>
  <si>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</si>
  <si>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</si>
  <si>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</si>
  <si>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</si>
  <si>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</si>
  <si>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</si>
  <si>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</si>
  <si>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</si>
  <si>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</si>
  <si>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</si>
  <si>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</si>
  <si>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</si>
  <si>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</si>
  <si>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</si>
  <si>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</si>
  <si>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</si>
  <si>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</si>
  <si>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</si>
  <si>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</si>
  <si>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</si>
  <si>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</si>
  <si>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</si>
  <si>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</si>
  <si>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</si>
  <si>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</si>
  <si>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</si>
  <si>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</si>
  <si>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</si>
  <si>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</si>
  <si>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</si>
  <si>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</si>
  <si>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</si>
  <si>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</si>
  <si>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</si>
  <si>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</si>
  <si>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</si>
  <si>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</si>
  <si>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</si>
  <si>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</si>
  <si>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</si>
  <si>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</si>
  <si>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</si>
  <si>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</si>
  <si>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</si>
  <si>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</si>
  <si>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</si>
  <si>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</si>
  <si>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</si>
  <si>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</si>
  <si>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</si>
  <si>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</si>
  <si>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</si>
  <si>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</si>
  <si>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</si>
  <si>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</si>
  <si>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</si>
  <si>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</si>
  <si>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</si>
  <si>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</si>
  <si>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</si>
  <si>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</si>
  <si>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</si>
  <si>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</si>
  <si>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</si>
  <si>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</si>
  <si>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</si>
  <si>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</si>
  <si>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</si>
  <si>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</si>
  <si>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</si>
  <si>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</si>
  <si>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</si>
  <si>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</si>
  <si>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</si>
  <si>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</si>
  <si>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</si>
  <si>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</si>
  <si>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</si>
  <si>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</si>
  <si>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</si>
  <si>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</si>
  <si>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</si>
  <si>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</si>
  <si>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</si>
  <si>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</si>
  <si>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</si>
  <si>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</si>
  <si>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</si>
  <si>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</si>
  <si>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</si>
  <si>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</si>
  <si>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</si>
  <si>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</si>
  <si>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</si>
  <si>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</si>
  <si>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</si>
  <si>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</si>
  <si>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</si>
  <si>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</si>
  <si>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</si>
  <si>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</si>
  <si>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</si>
  <si>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</si>
  <si>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</si>
  <si>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</si>
  <si>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</si>
  <si>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</si>
  <si>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</si>
  <si>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</si>
  <si>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</si>
  <si>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</si>
  <si>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</si>
  <si>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</si>
  <si>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</si>
  <si>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</si>
  <si>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</si>
  <si>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</si>
  <si>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</si>
  <si>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</si>
  <si>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</si>
  <si>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</si>
  <si>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</si>
  <si>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</si>
  <si>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</si>
  <si>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</si>
  <si>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</si>
  <si>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</si>
  <si>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</si>
  <si>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</si>
  <si>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</si>
  <si>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</si>
  <si>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</si>
  <si>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</si>
  <si>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</si>
  <si>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</si>
  <si>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</si>
  <si>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</si>
  <si>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</si>
  <si>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</si>
  <si>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</si>
  <si>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</si>
  <si>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</si>
  <si>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</si>
  <si>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</si>
  <si>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</si>
  <si>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</si>
  <si>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</si>
  <si>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</si>
  <si>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</si>
  <si>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</si>
  <si>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</si>
  <si>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</si>
  <si>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</si>
  <si>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</si>
  <si>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</si>
  <si>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</si>
  <si>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</si>
  <si>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</si>
  <si>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</si>
  <si>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</si>
  <si>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</si>
  <si>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</si>
  <si>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</si>
  <si>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</si>
  <si>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</si>
  <si>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</si>
  <si>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</si>
  <si>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</si>
  <si>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</si>
  <si>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</si>
  <si>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</si>
  <si>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</si>
  <si>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</si>
  <si>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</si>
  <si>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</si>
  <si>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</si>
  <si>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</si>
  <si>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</si>
  <si>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</si>
  <si>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</si>
  <si>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</si>
  <si>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</si>
  <si>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</si>
  <si>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</si>
  <si>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</si>
  <si>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</si>
  <si>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</si>
  <si>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</si>
  <si>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</si>
  <si>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</si>
  <si>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</si>
  <si>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</si>
  <si>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</si>
  <si>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</si>
  <si>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</si>
  <si>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</si>
  <si>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</si>
  <si>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</si>
  <si>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</si>
  <si>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</si>
  <si>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</si>
  <si>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</si>
  <si>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</si>
  <si>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</si>
  <si>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</si>
  <si>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</si>
  <si>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</si>
  <si>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</si>
  <si>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</si>
  <si>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</si>
  <si>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</si>
  <si>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</si>
  <si>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</si>
  <si>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</si>
  <si>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</si>
  <si>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</si>
  <si>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</si>
  <si>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</si>
  <si>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</si>
  <si>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</si>
  <si>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</si>
  <si>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</si>
  <si>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</si>
  <si>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</si>
  <si>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</si>
  <si>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</si>
  <si>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</si>
  <si>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</si>
  <si>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</si>
  <si>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</si>
  <si>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</si>
  <si>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</si>
  <si>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</si>
  <si>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</si>
  <si>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</si>
  <si>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</si>
  <si>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</si>
  <si>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</si>
  <si>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</si>
  <si>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</si>
  <si>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</si>
  <si>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</si>
  <si>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</si>
  <si>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</si>
  <si>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</si>
  <si>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</si>
  <si>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</si>
  <si>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</si>
  <si>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</si>
  <si>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</si>
  <si>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</si>
  <si>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</si>
  <si>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</si>
  <si>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</si>
  <si>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</si>
  <si>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</si>
  <si>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</si>
  <si>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</si>
  <si>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</si>
  <si>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</si>
  <si>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</si>
  <si>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</si>
  <si>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</si>
  <si>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</si>
  <si>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</si>
  <si>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</si>
  <si>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</si>
  <si>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</si>
  <si>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</si>
  <si>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</si>
  <si>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</si>
  <si>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</si>
  <si>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</si>
  <si>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</si>
  <si>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</si>
  <si>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</si>
  <si>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</si>
  <si>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</si>
  <si>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</si>
  <si>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</si>
  <si>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</si>
  <si>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</si>
  <si>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</si>
  <si>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</si>
  <si>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</si>
  <si>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</si>
  <si>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</si>
  <si>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</si>
  <si>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</si>
  <si>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</si>
  <si>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</si>
  <si>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</si>
  <si>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</si>
  <si>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</si>
  <si>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</si>
  <si>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</si>
  <si>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</si>
  <si>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</si>
  <si>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</si>
  <si>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</si>
  <si>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</si>
  <si>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</si>
  <si>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</si>
  <si>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</si>
  <si>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</si>
  <si>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</si>
  <si>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</si>
  <si>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</si>
  <si>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</si>
  <si>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</si>
  <si>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</si>
  <si>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</si>
  <si>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</si>
  <si>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</si>
  <si>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</si>
  <si>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</si>
  <si>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</si>
  <si>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</si>
  <si>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</si>
  <si>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</si>
  <si>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</si>
  <si>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</si>
  <si>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</si>
  <si>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</si>
  <si>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</si>
  <si>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</si>
  <si>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</si>
  <si>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</si>
  <si>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</si>
  <si>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</si>
  <si>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</si>
  <si>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</si>
  <si>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</si>
  <si>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</si>
  <si>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</si>
  <si>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</si>
  <si>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</si>
  <si>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</si>
  <si>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</si>
  <si>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</si>
  <si>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</si>
  <si>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</si>
  <si>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</si>
  <si>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</si>
  <si>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</si>
  <si>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</si>
  <si>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</si>
  <si>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</si>
  <si>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</si>
  <si>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</si>
  <si>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</si>
  <si>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</si>
  <si>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</si>
  <si>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</si>
  <si>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</si>
  <si>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</si>
  <si>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</si>
  <si>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</si>
  <si>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</si>
  <si>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</si>
  <si>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</si>
  <si>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</si>
  <si>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</si>
  <si>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</si>
  <si>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</si>
  <si>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</si>
  <si>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</si>
  <si>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</si>
  <si>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</si>
  <si>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</si>
  <si>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</si>
  <si>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</si>
  <si>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</si>
  <si>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</si>
  <si>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</si>
  <si>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</si>
  <si>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</si>
  <si>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</si>
  <si>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</si>
  <si>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</si>
  <si>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</si>
  <si>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</si>
  <si>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</si>
  <si>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</si>
  <si>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</si>
  <si>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</si>
  <si>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</si>
  <si>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</si>
  <si>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</si>
  <si>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</si>
  <si>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</si>
  <si>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</si>
  <si>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</si>
  <si>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</si>
  <si>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</si>
  <si>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</si>
  <si>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</si>
  <si>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</si>
  <si>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</si>
  <si>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</si>
  <si>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</si>
  <si>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</si>
  <si>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</si>
  <si>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</si>
  <si>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</si>
  <si>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</si>
  <si>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</si>
  <si>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</si>
  <si>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</si>
  <si>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</si>
  <si>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</si>
  <si>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</si>
  <si>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</si>
  <si>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</si>
  <si>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</si>
  <si>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</si>
  <si>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</si>
  <si>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</si>
  <si>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</si>
  <si>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</si>
  <si>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</si>
  <si>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</si>
  <si>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</si>
  <si>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</si>
  <si>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</si>
  <si>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</si>
  <si>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</si>
  <si>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</si>
  <si>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</si>
  <si>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</si>
  <si>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</si>
  <si>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</si>
  <si>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</si>
  <si>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</si>
  <si>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</si>
  <si>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</si>
  <si>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</si>
  <si>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</si>
  <si>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</si>
  <si>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</si>
  <si>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</si>
  <si>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</si>
  <si>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</si>
  <si>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</si>
  <si>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</si>
  <si>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</si>
  <si>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</si>
  <si>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</si>
  <si>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</si>
  <si>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</si>
  <si>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</si>
  <si>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</si>
  <si>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</si>
  <si>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</si>
  <si>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</si>
  <si>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</si>
  <si>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</si>
  <si>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</si>
  <si>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</si>
  <si>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</si>
  <si>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</si>
  <si>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</si>
  <si>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</si>
  <si>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</si>
  <si>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</si>
  <si>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</si>
  <si>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</si>
  <si>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</si>
  <si>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</si>
  <si>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</si>
  <si>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</si>
  <si>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</si>
  <si>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</si>
  <si>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</si>
  <si>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</si>
  <si>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</si>
  <si>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</si>
  <si>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</si>
  <si>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</si>
  <si>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</si>
  <si>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</si>
  <si>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</si>
  <si>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</si>
  <si>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</si>
  <si>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</si>
  <si>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</si>
  <si>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</si>
  <si>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</si>
  <si>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</si>
  <si>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</si>
  <si>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</si>
  <si>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</si>
  <si>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</si>
  <si>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</si>
  <si>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</si>
  <si>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</si>
  <si>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</si>
  <si>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</si>
  <si>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</si>
  <si>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</si>
  <si>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</si>
  <si>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</si>
  <si>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</si>
  <si>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</si>
  <si>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</si>
  <si>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</si>
  <si>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</si>
  <si>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</si>
  <si>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</si>
  <si>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</si>
  <si>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</si>
  <si>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</si>
  <si>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</si>
  <si>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</si>
  <si>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</si>
  <si>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</si>
  <si>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</si>
  <si>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</si>
  <si>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</si>
  <si>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</si>
  <si>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</si>
  <si>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</si>
  <si>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</si>
  <si>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</si>
  <si>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</si>
  <si>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</si>
  <si>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</si>
  <si>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</si>
  <si>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</si>
  <si>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</si>
  <si>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</si>
  <si>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</si>
  <si>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</si>
  <si>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</si>
  <si>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</si>
  <si>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</si>
  <si>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</si>
  <si>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</si>
  <si>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</si>
  <si>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</si>
  <si>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</si>
  <si>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</si>
  <si>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</si>
  <si>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</si>
  <si>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</si>
  <si>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</si>
  <si>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</si>
  <si>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</si>
  <si>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</si>
  <si>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</si>
  <si>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</si>
  <si>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</si>
  <si>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</si>
  <si>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</si>
  <si>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</si>
  <si>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</si>
  <si>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</si>
  <si>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</si>
  <si>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</si>
  <si>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</si>
  <si>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</si>
  <si>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</si>
  <si>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</si>
  <si>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</si>
  <si>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</si>
  <si>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</si>
  <si>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</si>
  <si>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</si>
  <si>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</si>
  <si>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</si>
  <si>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</si>
  <si>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</si>
  <si>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</si>
  <si>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</si>
  <si>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</si>
  <si>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</si>
  <si>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</si>
  <si>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</si>
  <si>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</si>
  <si>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</si>
  <si>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</si>
  <si>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</si>
  <si>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</si>
  <si>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</si>
  <si>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</si>
  <si>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</si>
  <si>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</si>
  <si>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</si>
  <si>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</si>
  <si>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</si>
  <si>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</si>
  <si>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</si>
  <si>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</si>
  <si>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</si>
  <si>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</si>
  <si>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</si>
  <si>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</si>
  <si>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</si>
  <si>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</si>
  <si>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</si>
  <si>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</si>
  <si>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</si>
  <si>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</si>
  <si>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</si>
  <si>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</si>
  <si>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</si>
  <si>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</si>
  <si>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</si>
  <si>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</si>
  <si>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</si>
  <si>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</si>
  <si>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</si>
  <si>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</si>
  <si>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</si>
  <si>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</si>
  <si>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</si>
  <si>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</si>
  <si>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</si>
  <si>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</si>
  <si>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</si>
  <si>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</si>
  <si>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</si>
  <si>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</si>
  <si>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</si>
  <si>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</si>
  <si>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</si>
  <si>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</si>
  <si>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</si>
  <si>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</si>
  <si>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</si>
  <si>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</si>
  <si>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</si>
  <si>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</si>
  <si>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</si>
  <si>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</si>
  <si>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</si>
  <si>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</si>
  <si>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</si>
  <si>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</si>
  <si>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</si>
  <si>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</si>
  <si>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</si>
  <si>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</si>
  <si>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</si>
  <si>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</si>
  <si>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</si>
  <si>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</si>
  <si>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</si>
  <si>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</si>
  <si>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</si>
  <si>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</si>
  <si>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</si>
  <si>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</si>
  <si>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</si>
  <si>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</si>
  <si>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</si>
  <si>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</si>
  <si>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</si>
  <si>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</si>
  <si>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</si>
  <si>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</si>
  <si>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</si>
  <si>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</si>
  <si>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</si>
  <si>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</si>
  <si>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</si>
  <si>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</si>
  <si>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</si>
  <si>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</si>
  <si>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</si>
  <si>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</si>
  <si>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</si>
  <si>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</si>
  <si>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</si>
  <si>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</si>
  <si>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</si>
  <si>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</si>
  <si>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</si>
  <si>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</si>
  <si>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</si>
  <si>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</si>
  <si>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</si>
  <si>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</si>
  <si>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</si>
  <si>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</si>
  <si>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</si>
  <si>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</si>
  <si>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</si>
  <si>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</si>
  <si>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</si>
  <si>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</si>
  <si>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</si>
  <si>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</si>
  <si>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</si>
  <si>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</si>
  <si>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</si>
  <si>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</si>
  <si>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</si>
  <si>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</si>
  <si>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</si>
  <si>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</si>
  <si>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</si>
  <si>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</si>
  <si>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</si>
  <si>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</si>
  <si>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</si>
  <si>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</si>
  <si>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</si>
  <si>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</si>
  <si>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</si>
  <si>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</si>
  <si>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</si>
  <si>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</si>
  <si>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</si>
  <si>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</si>
  <si>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</si>
  <si>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</si>
  <si>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</si>
  <si>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</si>
  <si>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</si>
  <si>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</si>
  <si>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</si>
  <si>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</si>
  <si>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</si>
  <si>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</si>
  <si>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</si>
  <si>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</si>
  <si>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</si>
  <si>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</si>
  <si>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</si>
  <si>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</si>
  <si>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</si>
  <si>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</si>
  <si>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</si>
  <si>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</si>
  <si>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</si>
  <si>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</si>
  <si>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</si>
  <si>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</si>
  <si>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</si>
  <si>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</si>
  <si>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</si>
  <si>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</si>
  <si>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</si>
  <si>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</si>
  <si>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</si>
  <si>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</si>
  <si>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</si>
  <si>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</si>
  <si>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</si>
  <si>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</si>
  <si>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</si>
  <si>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</si>
  <si>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</si>
  <si>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</si>
  <si>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</si>
  <si>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</si>
  <si>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</si>
  <si>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</si>
  <si>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</si>
  <si>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</si>
  <si>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</si>
  <si>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</si>
  <si>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</si>
  <si>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</si>
  <si>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</si>
  <si>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</si>
  <si>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</si>
  <si>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</si>
  <si>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</si>
  <si>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</si>
  <si>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</si>
  <si>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</si>
  <si>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</si>
  <si>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</si>
  <si>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</si>
  <si>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</si>
  <si>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</si>
  <si>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</si>
  <si>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</si>
  <si>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</si>
  <si>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</si>
  <si>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</si>
  <si>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</si>
  <si>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</si>
  <si>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</si>
  <si>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</si>
  <si>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</si>
  <si>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</si>
  <si>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</si>
  <si>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</si>
  <si>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</si>
  <si>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</si>
  <si>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</si>
  <si>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</si>
  <si>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</si>
  <si>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</si>
  <si>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</si>
  <si>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</si>
  <si>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</si>
  <si>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</si>
  <si>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</si>
  <si>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</si>
  <si>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</si>
  <si>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</si>
  <si>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</si>
  <si>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</si>
  <si>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</si>
  <si>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</si>
  <si>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</si>
  <si>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</si>
  <si>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</si>
  <si>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</si>
  <si>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</si>
  <si>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</si>
  <si>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</si>
  <si>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</si>
  <si>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</si>
  <si>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</si>
  <si>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</si>
  <si>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</si>
  <si>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</si>
  <si>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</si>
  <si>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</si>
  <si>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</si>
  <si>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</si>
  <si>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</si>
  <si>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</si>
  <si>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</si>
  <si>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</si>
  <si>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</si>
  <si>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</si>
  <si>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</si>
  <si>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</si>
  <si>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</si>
  <si>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</si>
  <si>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</si>
  <si>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</si>
  <si>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</si>
  <si>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</si>
  <si>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</si>
  <si>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</si>
  <si>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</si>
  <si>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</si>
  <si>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</si>
  <si>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</si>
  <si>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</si>
  <si>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</si>
  <si>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</si>
  <si>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</si>
  <si>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</si>
  <si>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</si>
  <si>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</si>
  <si>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</si>
  <si>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</si>
  <si>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</si>
  <si>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</si>
  <si>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</si>
  <si>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</si>
  <si>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</si>
  <si>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</si>
  <si>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</si>
  <si>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</si>
  <si>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</si>
  <si>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</si>
  <si>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</si>
  <si>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</si>
  <si>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</si>
  <si>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</si>
  <si>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</si>
  <si>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</si>
  <si>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</si>
  <si>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</si>
  <si>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</si>
  <si>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</si>
  <si>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</si>
  <si>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</si>
  <si>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</si>
  <si>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</si>
  <si>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</si>
  <si>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</si>
  <si>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</si>
  <si>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</si>
  <si>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</si>
  <si>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</si>
  <si>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</si>
  <si>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</si>
  <si>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</si>
  <si>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</si>
  <si>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</si>
  <si>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</si>
  <si>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</si>
  <si>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</si>
  <si>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</si>
  <si>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</si>
  <si>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</si>
  <si>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</si>
  <si>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</si>
  <si>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</si>
  <si>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</si>
  <si>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</si>
  <si>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</si>
  <si>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</si>
  <si>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</si>
  <si>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</si>
  <si>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</si>
  <si>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</si>
  <si>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</si>
  <si>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</si>
  <si>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</si>
  <si>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</si>
  <si>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</si>
  <si>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</si>
  <si>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</si>
  <si>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</si>
  <si>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</si>
  <si>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</si>
  <si>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</si>
  <si>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</si>
  <si>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</si>
  <si>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</si>
  <si>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</si>
  <si>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</si>
  <si>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</si>
  <si>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</si>
  <si>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</si>
  <si>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</si>
  <si>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</si>
  <si>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</si>
  <si>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</si>
  <si>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</si>
  <si>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</si>
  <si>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</si>
  <si>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</si>
  <si>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</si>
  <si>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</si>
  <si>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</si>
  <si>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</si>
  <si>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</si>
  <si>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</si>
  <si>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</si>
  <si>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</si>
  <si>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</si>
  <si>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</si>
  <si>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</si>
  <si>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</si>
  <si>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</si>
  <si>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</si>
  <si>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</si>
  <si>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</si>
  <si>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</si>
  <si>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</si>
  <si>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</si>
  <si>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</si>
  <si>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</si>
  <si>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</si>
  <si>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</si>
  <si>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</si>
  <si>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</si>
  <si>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</si>
  <si>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</si>
  <si>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</si>
  <si>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</si>
  <si>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</si>
  <si>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</si>
  <si>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</si>
  <si>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</si>
  <si>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</si>
  <si>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</si>
  <si>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</si>
  <si>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</si>
  <si>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</si>
  <si>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</si>
  <si>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</si>
  <si>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</si>
  <si>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</si>
  <si>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</si>
  <si>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</si>
  <si>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</si>
  <si>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</si>
  <si>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</si>
  <si>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</si>
  <si>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</si>
  <si>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</si>
  <si>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</si>
  <si>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</si>
  <si>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</si>
  <si>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</si>
  <si>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</si>
  <si>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</si>
  <si>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</si>
  <si>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</si>
  <si>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</si>
  <si>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</si>
  <si>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</si>
  <si>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</si>
  <si>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</si>
  <si>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</si>
  <si>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</si>
  <si>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</si>
  <si>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</si>
  <si>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</si>
  <si>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</si>
  <si>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</si>
  <si>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</si>
  <si>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</si>
  <si>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</si>
  <si>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</si>
  <si>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</si>
  <si>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</si>
  <si>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</si>
  <si>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</si>
  <si>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</si>
  <si>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</si>
  <si>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</si>
  <si>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</si>
  <si>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</si>
  <si>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</si>
  <si>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</si>
  <si>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</si>
  <si>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</si>
  <si>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</si>
  <si>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</si>
  <si>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</si>
  <si>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</si>
  <si>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</si>
  <si>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</si>
  <si>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</si>
  <si>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</si>
  <si>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</si>
  <si>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</si>
  <si>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</si>
  <si>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</si>
  <si>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</si>
  <si>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</si>
  <si>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</si>
  <si>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</si>
  <si>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</si>
  <si>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</si>
  <si>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</si>
  <si>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</si>
  <si>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</si>
  <si>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</si>
  <si>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</si>
  <si>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</si>
  <si>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</si>
  <si>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</si>
  <si>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</si>
  <si>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</si>
  <si>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</si>
  <si>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</si>
  <si>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</si>
  <si>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</si>
  <si>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</si>
  <si>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</si>
  <si>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</si>
  <si>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</si>
  <si>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</si>
  <si>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</si>
  <si>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</si>
  <si>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</si>
  <si>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</si>
  <si>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</si>
  <si>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</si>
  <si>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</si>
  <si>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</si>
  <si>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</si>
  <si>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</si>
  <si>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</si>
  <si>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</si>
  <si>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</si>
  <si>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</si>
  <si>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</si>
  <si>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</si>
  <si>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</si>
  <si>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</si>
  <si>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</si>
  <si>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</si>
  <si>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</si>
  <si>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</si>
  <si>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</si>
  <si>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</si>
  <si>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</si>
  <si>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</si>
  <si>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</si>
  <si>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</si>
  <si>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</si>
  <si>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</si>
  <si>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</si>
  <si>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</si>
  <si>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</si>
  <si>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</si>
  <si>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</si>
  <si>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</si>
  <si>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</si>
  <si>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</si>
  <si>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</si>
  <si>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</si>
  <si>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</si>
  <si>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</si>
  <si>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</si>
  <si>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</si>
  <si>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</si>
  <si>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</si>
  <si>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</si>
  <si>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</si>
  <si>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</si>
  <si>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</si>
  <si>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</si>
  <si>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</si>
  <si>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</si>
  <si>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</si>
  <si>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</si>
  <si>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</si>
  <si>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</si>
  <si>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</si>
  <si>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</si>
  <si>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</si>
  <si>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</si>
  <si>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</si>
  <si>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</si>
  <si>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</si>
  <si>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</si>
  <si>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</si>
  <si>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</si>
  <si>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</si>
  <si>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</si>
  <si>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</si>
  <si>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</si>
  <si>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</si>
  <si>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</si>
  <si>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</si>
  <si>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</si>
  <si>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</si>
  <si>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</si>
  <si>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</si>
  <si>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</si>
  <si>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</si>
  <si>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</si>
  <si>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</si>
  <si>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</si>
  <si>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</si>
  <si>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</si>
  <si>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</si>
  <si>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</si>
  <si>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</si>
  <si>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</si>
  <si>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</si>
  <si>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</si>
  <si>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</si>
  <si>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</si>
  <si>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</si>
  <si>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</si>
  <si>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</si>
  <si>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</si>
  <si>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</si>
  <si>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</si>
  <si>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</si>
  <si>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</si>
  <si>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</si>
  <si>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</si>
  <si>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</si>
  <si>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</si>
  <si>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</si>
  <si>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</si>
  <si>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</si>
  <si>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</si>
  <si>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</si>
  <si>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</si>
  <si>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</si>
  <si>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</si>
  <si>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</si>
  <si>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</si>
  <si>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</si>
  <si>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</si>
  <si>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</si>
  <si>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</si>
  <si>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</si>
  <si>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</si>
  <si>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</si>
  <si>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</si>
  <si>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</si>
  <si>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</si>
  <si>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</si>
  <si>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</si>
  <si>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</si>
  <si>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</si>
  <si>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</si>
  <si>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</si>
  <si>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</si>
  <si>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</si>
  <si>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</si>
  <si>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</si>
  <si>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</si>
  <si>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</si>
  <si>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</si>
  <si>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</si>
  <si>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</si>
  <si>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</si>
  <si>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</si>
  <si>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</si>
  <si>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</si>
  <si>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</si>
  <si>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</si>
  <si>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</si>
  <si>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</si>
  <si>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</si>
  <si>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</si>
  <si>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</si>
  <si>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</si>
  <si>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</si>
  <si>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</si>
  <si>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</si>
  <si>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</si>
  <si>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</si>
  <si>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</si>
  <si>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</si>
  <si>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</si>
  <si>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</si>
  <si>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</si>
  <si>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</si>
  <si>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</si>
  <si>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</si>
  <si>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</si>
  <si>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</si>
  <si>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</si>
  <si>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</si>
  <si>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</si>
  <si>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</si>
  <si>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</si>
  <si>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</si>
  <si>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</si>
  <si>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</si>
  <si>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</si>
  <si>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</si>
  <si>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</si>
  <si>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</si>
  <si>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</si>
  <si>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</si>
  <si>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</si>
  <si>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</si>
  <si>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</si>
  <si>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</si>
  <si>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</si>
  <si>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</si>
  <si>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</si>
  <si>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</si>
  <si>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</si>
  <si>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</si>
  <si>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</si>
  <si>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</si>
  <si>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</si>
  <si>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</si>
  <si>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</si>
  <si>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</si>
  <si>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</si>
  <si>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</si>
  <si>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</si>
  <si>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</si>
  <si>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</si>
  <si>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</si>
  <si>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</si>
  <si>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</si>
  <si>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</si>
  <si>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</si>
  <si>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</si>
  <si>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</si>
  <si>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</si>
  <si>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</si>
  <si>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</si>
  <si>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</si>
  <si>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</si>
  <si>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</si>
  <si>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</si>
  <si>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</si>
  <si>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</si>
  <si>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</si>
  <si>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</si>
  <si>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</si>
  <si>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</si>
  <si>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</si>
  <si>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</si>
  <si>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</si>
  <si>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</si>
  <si>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</si>
  <si>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</si>
  <si>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</si>
  <si>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</si>
  <si>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</si>
  <si>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</si>
  <si>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</si>
  <si>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</si>
  <si>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</si>
  <si>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</si>
  <si>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</si>
  <si>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</si>
  <si>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</si>
  <si>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</si>
  <si>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</si>
  <si>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</si>
  <si>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</si>
  <si>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</si>
  <si>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</si>
  <si>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</si>
  <si>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</si>
  <si>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</si>
  <si>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</si>
  <si>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</si>
  <si>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</si>
  <si>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</si>
  <si>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</si>
  <si>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</si>
  <si>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</si>
  <si>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</si>
  <si>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</si>
  <si>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</si>
  <si>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</si>
  <si>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</si>
  <si>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</si>
  <si>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</si>
  <si>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</si>
  <si>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</si>
  <si>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</si>
  <si>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</si>
  <si>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</si>
  <si>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</si>
  <si>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</si>
  <si>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</si>
  <si>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</si>
  <si>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</si>
  <si>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</si>
  <si>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</si>
  <si>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</si>
  <si>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</si>
  <si>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</si>
  <si>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</si>
  <si>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</si>
  <si>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</si>
  <si>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</si>
  <si>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</si>
  <si>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</si>
  <si>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</si>
  <si>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</si>
  <si>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</si>
  <si>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</si>
  <si>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</si>
  <si>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</si>
  <si>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</si>
  <si>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</si>
  <si>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</si>
  <si>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</si>
  <si>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</si>
  <si>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</si>
  <si>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</si>
  <si>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</si>
  <si>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</si>
  <si>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</si>
  <si>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</si>
  <si>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</si>
  <si>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</si>
  <si>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</si>
  <si>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</si>
  <si>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</si>
  <si>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</si>
  <si>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</si>
  <si>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</si>
  <si>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</si>
  <si>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</si>
  <si>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</si>
  <si>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</si>
  <si>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</si>
  <si>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</si>
  <si>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</si>
  <si>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</si>
  <si>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</si>
  <si>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</si>
  <si>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</si>
  <si>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</si>
  <si>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</si>
  <si>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</si>
  <si>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</si>
  <si>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</si>
  <si>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</si>
  <si>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</si>
  <si>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</si>
  <si>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</si>
  <si>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</si>
  <si>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</si>
  <si>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</si>
  <si>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</si>
  <si>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</si>
  <si>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</si>
  <si>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</si>
  <si>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</si>
  <si>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</si>
  <si>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</si>
  <si>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</si>
  <si>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</si>
  <si>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</si>
  <si>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</si>
  <si>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</si>
  <si>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</si>
  <si>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</si>
  <si>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</si>
  <si>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</si>
  <si>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</si>
  <si>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</si>
  <si>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</si>
  <si>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</si>
  <si>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</si>
  <si>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</si>
  <si>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</si>
  <si>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</si>
  <si>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</si>
  <si>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</si>
  <si>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</si>
  <si>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</si>
  <si>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</si>
  <si>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</si>
  <si>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</si>
  <si>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</si>
  <si>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</si>
  <si>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</si>
  <si>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</si>
  <si>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</si>
  <si>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</si>
  <si>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</si>
  <si>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</si>
  <si>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</si>
  <si>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</si>
  <si>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</si>
  <si>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</si>
  <si>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</si>
  <si>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</si>
  <si>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</si>
  <si>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</si>
  <si>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</si>
  <si>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</si>
  <si>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</si>
  <si>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</si>
  <si>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</si>
  <si>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</si>
  <si>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</si>
  <si>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</si>
  <si>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</si>
  <si>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</si>
  <si>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</si>
  <si>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</si>
  <si>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</si>
  <si>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</si>
  <si>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</si>
  <si>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</si>
  <si>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</si>
  <si>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</si>
  <si>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</si>
  <si>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</si>
  <si>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</si>
  <si>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</si>
  <si>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</si>
  <si>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</si>
  <si>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</si>
  <si>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</si>
  <si>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</si>
  <si>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</si>
  <si>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</si>
  <si>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</si>
  <si>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</si>
  <si>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</si>
  <si>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</si>
  <si>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</si>
  <si>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</si>
  <si>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</si>
  <si>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</si>
  <si>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</si>
  <si>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</si>
  <si>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</si>
  <si>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</si>
  <si>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</si>
  <si>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</si>
  <si>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</si>
  <si>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</si>
  <si>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</si>
  <si>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</si>
  <si>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</si>
  <si>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</si>
  <si>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</si>
  <si>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</si>
  <si>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</si>
  <si>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</si>
  <si>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</si>
  <si>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</si>
  <si>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</si>
  <si>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</si>
  <si>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</si>
  <si>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</si>
  <si>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</si>
  <si>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</si>
  <si>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</si>
  <si>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</si>
  <si>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</si>
  <si>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</si>
  <si>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</si>
  <si>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</si>
  <si>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</si>
  <si>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</si>
  <si>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</si>
  <si>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</si>
  <si>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</si>
  <si>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</si>
  <si>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</si>
  <si>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</si>
  <si>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</si>
  <si>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</si>
  <si>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</si>
  <si>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</si>
  <si>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</si>
  <si>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</si>
  <si>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</si>
  <si>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</si>
  <si>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</si>
  <si>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</si>
  <si>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</si>
  <si>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</si>
  <si>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</si>
  <si>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</si>
  <si>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</si>
  <si>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</si>
  <si>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</si>
  <si>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</si>
  <si>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</si>
  <si>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</si>
  <si>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</si>
  <si>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</si>
  <si>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</si>
  <si>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</si>
  <si>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</si>
  <si>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</si>
  <si>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</si>
  <si>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</si>
  <si>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</si>
  <si>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</si>
  <si>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</si>
  <si>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</si>
  <si>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</si>
  <si>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</si>
  <si>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</si>
  <si>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</si>
  <si>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</si>
  <si>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</si>
  <si>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</si>
  <si>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</si>
  <si>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</si>
  <si>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</si>
  <si>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</si>
  <si>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</si>
  <si>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</si>
  <si>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</si>
  <si>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</si>
  <si>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</si>
  <si>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</si>
  <si>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</si>
  <si>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</si>
  <si>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</si>
  <si>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</si>
  <si>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</si>
  <si>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</si>
  <si>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</si>
  <si>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</si>
  <si>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</si>
  <si>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</si>
  <si>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</si>
  <si>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</si>
  <si>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</si>
  <si>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</si>
  <si>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</si>
  <si>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</si>
  <si>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</si>
  <si>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</si>
  <si>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</si>
  <si>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</si>
  <si>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</si>
  <si>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</si>
  <si>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</si>
  <si>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</si>
  <si>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</si>
  <si>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</si>
  <si>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</si>
  <si>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</si>
  <si>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</si>
  <si>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</si>
  <si>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</si>
  <si>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</si>
  <si>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</si>
  <si>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</si>
  <si>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</si>
  <si>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</si>
  <si>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</si>
  <si>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</si>
  <si>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</si>
  <si>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</si>
  <si>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</si>
  <si>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</si>
  <si>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</si>
  <si>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</si>
  <si>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</si>
  <si>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</si>
  <si>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</si>
  <si>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</si>
  <si>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</si>
  <si>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</si>
  <si>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</si>
  <si>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</si>
  <si>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</si>
  <si>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</si>
  <si>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</si>
  <si>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</si>
  <si>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</si>
  <si>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</si>
  <si>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</si>
  <si>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</si>
  <si>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</si>
  <si>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</si>
  <si>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</si>
  <si>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</si>
  <si>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</si>
  <si>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</si>
  <si>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</si>
  <si>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</si>
  <si>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</si>
  <si>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</si>
  <si>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</si>
  <si>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</si>
  <si>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</si>
  <si>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</si>
  <si>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</si>
  <si>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</si>
  <si>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</si>
  <si>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</si>
  <si>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</si>
  <si>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</si>
  <si>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</si>
  <si>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</si>
  <si>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</si>
  <si>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</si>
  <si>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</si>
  <si>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</si>
  <si>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</si>
  <si>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</si>
  <si>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</si>
  <si>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</si>
  <si>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</si>
  <si>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</si>
  <si>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</si>
  <si>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</si>
  <si>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</si>
  <si>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</si>
  <si>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</si>
  <si>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</si>
  <si>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</si>
  <si>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</si>
  <si>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</si>
  <si>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</si>
  <si>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</si>
  <si>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</si>
  <si>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</si>
  <si>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</si>
  <si>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</si>
  <si>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</si>
  <si>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</si>
  <si>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</si>
  <si>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</si>
  <si>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</si>
  <si>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</si>
  <si>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</si>
  <si>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</si>
  <si>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</si>
  <si>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</si>
  <si>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</si>
  <si>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</si>
  <si>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</si>
  <si>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</si>
  <si>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</si>
  <si>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</si>
  <si>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</si>
  <si>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</si>
  <si>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</si>
  <si>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</si>
  <si>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</si>
  <si>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</si>
  <si>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</si>
  <si>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</si>
  <si>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</si>
  <si>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</si>
  <si>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</si>
  <si>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</si>
  <si>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</si>
  <si>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</si>
  <si>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</si>
  <si>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</si>
  <si>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</si>
  <si>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</si>
  <si>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</si>
  <si>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</si>
  <si>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</si>
  <si>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</si>
  <si>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</si>
  <si>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</si>
  <si>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</si>
  <si>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</si>
  <si>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</si>
  <si>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</si>
  <si>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</si>
  <si>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</si>
  <si>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</si>
  <si>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</si>
  <si>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</si>
  <si>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</si>
  <si>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</si>
  <si>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</si>
  <si>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</si>
  <si>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</si>
  <si>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</si>
  <si>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</si>
  <si>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</si>
  <si>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</si>
  <si>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</si>
  <si>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</si>
  <si>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</si>
  <si>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</si>
  <si>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</si>
  <si>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</si>
  <si>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</si>
  <si>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</si>
  <si>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</si>
  <si>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</si>
  <si>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</si>
  <si>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</si>
  <si>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</si>
  <si>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</si>
  <si>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</si>
  <si>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</si>
  <si>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</si>
  <si>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</si>
  <si>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</si>
  <si>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</si>
  <si>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</si>
  <si>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</si>
  <si>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</si>
  <si>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</si>
  <si>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</si>
  <si>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</si>
  <si>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</si>
  <si>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</si>
  <si>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</si>
  <si>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</si>
  <si>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</si>
  <si>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</si>
  <si>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</si>
  <si>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</si>
  <si>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</si>
  <si>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</si>
  <si>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</si>
  <si>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</si>
  <si>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</si>
  <si>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</si>
  <si>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</si>
  <si>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</si>
  <si>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</si>
  <si>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</si>
  <si>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</si>
  <si>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</si>
  <si>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</si>
  <si>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</si>
  <si>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</si>
  <si>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</si>
  <si>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</si>
  <si>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</si>
  <si>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</si>
  <si>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</si>
  <si>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</si>
  <si>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</si>
  <si>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</si>
  <si>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</si>
  <si>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</si>
  <si>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</si>
  <si>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</si>
  <si>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</si>
  <si>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</si>
  <si>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</si>
  <si>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</si>
  <si>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</si>
  <si>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</si>
  <si>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</si>
  <si>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</si>
  <si>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</si>
  <si>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</si>
  <si>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</si>
  <si>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</si>
  <si>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</si>
  <si>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</si>
  <si>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</si>
  <si>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</si>
  <si>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</si>
  <si>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</si>
  <si>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</si>
  <si>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</si>
  <si>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</si>
  <si>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</si>
  <si>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</si>
  <si>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</si>
  <si>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</si>
  <si>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</si>
  <si>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</si>
  <si>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</si>
  <si>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</si>
  <si>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</si>
  <si>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</si>
  <si>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</si>
  <si>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</si>
  <si>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</si>
  <si>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</si>
  <si>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</si>
  <si>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</si>
  <si>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</si>
  <si>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</si>
  <si>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</si>
  <si>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</si>
  <si>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</si>
  <si>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</si>
  <si>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</si>
  <si>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</si>
  <si>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</si>
  <si>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</si>
  <si>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</si>
  <si>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</si>
  <si>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</si>
  <si>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</si>
  <si>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</si>
  <si>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</si>
  <si>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</si>
  <si>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</si>
  <si>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</si>
  <si>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</si>
  <si>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</si>
  <si>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</si>
  <si>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</si>
  <si>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</si>
  <si>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</si>
  <si>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</si>
  <si>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</si>
  <si>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</si>
  <si>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</si>
  <si>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</si>
  <si>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</si>
  <si>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</si>
  <si>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</si>
  <si>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</si>
  <si>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</si>
  <si>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</si>
  <si>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</si>
  <si>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</si>
  <si>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</si>
  <si>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</si>
  <si>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</si>
  <si>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</si>
  <si>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</si>
  <si>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</si>
  <si>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</si>
  <si>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</si>
  <si>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</si>
  <si>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</si>
  <si>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</si>
  <si>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</si>
  <si>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</si>
  <si>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</si>
  <si>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</si>
  <si>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</si>
  <si>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</si>
  <si>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</si>
  <si>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</si>
  <si>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</si>
  <si>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</si>
  <si>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</si>
  <si>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</si>
  <si>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</si>
  <si>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</si>
  <si>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</si>
  <si>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</si>
  <si>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</si>
  <si>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</si>
  <si>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</si>
  <si>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</si>
  <si>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</si>
  <si>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</si>
  <si>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</si>
  <si>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</si>
  <si>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</si>
  <si>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</si>
  <si>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</si>
  <si>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</si>
  <si>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</si>
  <si>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</si>
  <si>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</si>
  <si>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</si>
  <si>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</si>
  <si>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</si>
  <si>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</si>
  <si>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</si>
  <si>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</si>
  <si>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</si>
  <si>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</si>
  <si>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</si>
  <si>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</si>
  <si>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</si>
  <si>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</si>
  <si>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</si>
  <si>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</si>
  <si>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</si>
  <si>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</si>
  <si>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</si>
  <si>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</si>
  <si>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</si>
  <si>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</si>
  <si>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</si>
  <si>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</si>
  <si>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</si>
  <si>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</si>
  <si>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</si>
  <si>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</si>
  <si>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</si>
  <si>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</si>
  <si>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</si>
  <si>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</si>
  <si>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</si>
  <si>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</si>
  <si>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</si>
  <si>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</si>
  <si>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</si>
  <si>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</si>
  <si>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</si>
  <si>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</si>
  <si>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</si>
  <si>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</si>
  <si>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</si>
  <si>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</si>
  <si>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</si>
  <si>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</si>
  <si>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</si>
  <si>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</si>
  <si>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</si>
  <si>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</si>
  <si>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</si>
  <si>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</si>
  <si>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</si>
  <si>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</si>
  <si>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</si>
  <si>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</si>
  <si>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</si>
  <si>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</si>
  <si>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</si>
  <si>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</si>
  <si>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</si>
  <si>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</si>
  <si>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</si>
  <si>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</si>
  <si>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</si>
  <si>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</si>
  <si>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</si>
  <si>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</si>
  <si>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</si>
  <si>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</si>
  <si>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</si>
  <si>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</si>
  <si>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</si>
  <si>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</si>
  <si>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</si>
  <si>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</si>
  <si>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</si>
  <si>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</si>
  <si>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</si>
  <si>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</si>
  <si>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</si>
  <si>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</si>
  <si>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</si>
  <si>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</si>
  <si>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</si>
  <si>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</si>
  <si>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</si>
  <si>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</si>
  <si>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</si>
  <si>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</si>
  <si>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</si>
  <si>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</si>
  <si>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</si>
  <si>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</si>
  <si>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</si>
  <si>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</si>
  <si>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</si>
  <si>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</si>
  <si>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</si>
  <si>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</si>
  <si>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</si>
  <si>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</si>
  <si>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</si>
  <si>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</si>
  <si>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</si>
  <si>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</si>
  <si>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</si>
  <si>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</si>
  <si>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</si>
  <si>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</si>
  <si>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</si>
  <si>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</si>
  <si>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</si>
  <si>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</si>
  <si>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</si>
  <si>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</si>
  <si>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</si>
  <si>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</si>
  <si>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</si>
  <si>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</si>
  <si>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</si>
  <si>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</si>
  <si>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</si>
  <si>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</si>
  <si>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</si>
  <si>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</si>
  <si>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</si>
  <si>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</si>
  <si>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</si>
  <si>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</si>
  <si>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</si>
  <si>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</si>
  <si>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</si>
  <si>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</si>
  <si>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</si>
  <si>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</si>
  <si>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</si>
  <si>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</si>
  <si>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</si>
  <si>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</si>
  <si>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</si>
  <si>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</si>
  <si>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</si>
  <si>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</si>
  <si>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</si>
  <si>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</si>
  <si>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</si>
  <si>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</si>
  <si>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</si>
  <si>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</si>
  <si>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</si>
  <si>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</si>
  <si>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</si>
  <si>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</si>
  <si>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</si>
  <si>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</si>
  <si>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</si>
  <si>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</si>
  <si>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</si>
  <si>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</si>
  <si>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</si>
  <si>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</si>
  <si>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</si>
  <si>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</si>
  <si>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</si>
  <si>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</si>
  <si>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</si>
  <si>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</si>
  <si>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</si>
  <si>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</si>
  <si>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</si>
  <si>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</si>
  <si>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</si>
  <si>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</si>
  <si>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</si>
  <si>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</si>
  <si>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</si>
  <si>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</si>
  <si>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</si>
  <si>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</si>
  <si>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</si>
  <si>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</si>
  <si>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</si>
  <si>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</si>
  <si>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</si>
  <si>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</si>
  <si>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</si>
  <si>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</si>
  <si>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</si>
  <si>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</si>
  <si>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</si>
  <si>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</si>
  <si>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</si>
  <si>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</si>
  <si>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</si>
  <si>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</si>
  <si>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</si>
  <si>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</si>
  <si>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</si>
  <si>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</si>
  <si>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</si>
  <si>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</si>
  <si>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</si>
  <si>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</si>
  <si>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</si>
  <si>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</si>
  <si>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</si>
  <si>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</si>
  <si>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</si>
  <si>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</si>
  <si>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</si>
  <si>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</si>
  <si>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</si>
  <si>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</si>
  <si>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</si>
  <si>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</si>
  <si>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</si>
  <si>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</si>
  <si>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</si>
  <si>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</si>
  <si>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</si>
  <si>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</si>
  <si>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</si>
  <si>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</si>
  <si>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</si>
  <si>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</si>
  <si>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</si>
  <si>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</si>
  <si>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</si>
  <si>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</si>
  <si>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</si>
  <si>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</si>
  <si>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</si>
  <si>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</si>
  <si>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</si>
  <si>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</si>
  <si>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</si>
  <si>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</si>
  <si>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</si>
  <si>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</si>
  <si>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</si>
  <si>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</si>
  <si>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</si>
  <si>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</si>
  <si>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</si>
  <si>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</si>
  <si>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</si>
  <si>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</si>
  <si>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</si>
  <si>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</si>
  <si>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</si>
  <si>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</si>
  <si>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</si>
  <si>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</si>
  <si>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</si>
  <si>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</si>
  <si>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</si>
  <si>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</si>
  <si>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</si>
  <si>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</si>
  <si>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</si>
  <si>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</si>
  <si>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</si>
  <si>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</si>
  <si>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</si>
  <si>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</si>
  <si>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</si>
  <si>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</si>
  <si>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</si>
  <si>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</si>
  <si>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</si>
  <si>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</si>
  <si>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</si>
  <si>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</si>
  <si>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</si>
  <si>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</si>
  <si>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</si>
  <si>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</si>
  <si>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</si>
  <si>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</si>
  <si>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</si>
  <si>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</si>
  <si>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</si>
  <si>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</si>
  <si>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</si>
  <si>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</si>
  <si>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</si>
  <si>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</si>
  <si>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</si>
  <si>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</si>
  <si>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</si>
  <si>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</si>
  <si>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</si>
  <si>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</si>
  <si>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</si>
  <si>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</si>
  <si>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</si>
  <si>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</si>
  <si>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</si>
  <si>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</si>
  <si>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</si>
  <si>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</si>
  <si>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</si>
  <si>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</si>
  <si>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</si>
  <si>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</si>
  <si>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</si>
  <si>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</si>
  <si>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</si>
  <si>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</si>
  <si>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</si>
  <si>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</si>
  <si>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</si>
  <si>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</si>
  <si>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</si>
  <si>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</si>
  <si>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</si>
  <si>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</si>
  <si>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</si>
  <si>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</si>
  <si>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</si>
  <si>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</si>
  <si>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</si>
  <si>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</si>
  <si>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</si>
  <si>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</si>
  <si>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</si>
  <si>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</si>
  <si>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</si>
  <si>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</si>
  <si>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</si>
  <si>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</si>
  <si>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</si>
  <si>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</si>
  <si>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</si>
  <si>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</si>
  <si>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</si>
  <si>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</si>
  <si>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</si>
  <si>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</si>
  <si>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</si>
  <si>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</si>
  <si>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</si>
  <si>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</si>
  <si>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</si>
  <si>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</si>
  <si>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</si>
  <si>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</si>
  <si>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</si>
  <si>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</si>
  <si>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</si>
  <si>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</si>
  <si>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</si>
  <si>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</si>
  <si>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</si>
  <si>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</si>
  <si>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</si>
  <si>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</si>
  <si>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</si>
  <si>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</si>
  <si>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</si>
  <si>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</si>
  <si>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</si>
  <si>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</si>
  <si>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</si>
  <si>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</si>
  <si>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</si>
  <si>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</si>
  <si>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</si>
  <si>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</si>
  <si>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</si>
  <si>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</si>
  <si>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</si>
  <si>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</si>
  <si>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</si>
  <si>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</si>
  <si>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</si>
  <si>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</si>
  <si>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</si>
  <si>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</si>
  <si>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</si>
  <si>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</si>
  <si>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</si>
  <si>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</si>
  <si>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</si>
  <si>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</si>
  <si>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</si>
  <si>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</si>
  <si>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</si>
  <si>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</si>
  <si>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</si>
  <si>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</si>
  <si>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</si>
  <si>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</si>
  <si>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</si>
  <si>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</si>
  <si>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</si>
  <si>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</si>
  <si>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</si>
  <si>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</si>
  <si>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</si>
  <si>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</si>
  <si>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</si>
  <si>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</si>
  <si>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</si>
  <si>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</si>
  <si>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</si>
  <si>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</si>
  <si>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</si>
  <si>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</si>
  <si>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</si>
  <si>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</si>
  <si>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</si>
  <si>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</si>
  <si>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</si>
  <si>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</si>
  <si>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</si>
  <si>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</si>
  <si>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</si>
  <si>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</si>
  <si>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</si>
  <si>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</si>
  <si>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</si>
  <si>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</si>
  <si>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</si>
  <si>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</si>
  <si>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</si>
  <si>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</si>
  <si>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</si>
  <si>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</si>
  <si>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</si>
  <si>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</si>
  <si>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</si>
  <si>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</si>
  <si>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</si>
  <si>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</si>
  <si>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</si>
  <si>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</si>
  <si>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</si>
  <si>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</si>
  <si>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</si>
  <si>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</si>
  <si>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</si>
  <si>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</si>
  <si>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</si>
  <si>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</si>
  <si>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</si>
  <si>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</si>
  <si>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</si>
  <si>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</si>
  <si>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</si>
  <si>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</si>
  <si>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</si>
  <si>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</si>
  <si>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</si>
  <si>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</si>
  <si>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</si>
  <si>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</si>
  <si>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</si>
  <si>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</si>
  <si>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</si>
  <si>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</si>
  <si>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</si>
  <si>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</si>
  <si>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</si>
  <si>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</si>
  <si>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</si>
  <si>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</si>
  <si>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</si>
  <si>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</si>
  <si>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</si>
  <si>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</si>
  <si>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</si>
  <si>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</si>
  <si>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</si>
  <si>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</si>
  <si>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</si>
  <si>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</si>
  <si>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</si>
  <si>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</si>
  <si>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</si>
  <si>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</si>
  <si>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</si>
  <si>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</si>
  <si>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</si>
  <si>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</si>
  <si>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</si>
  <si>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</si>
  <si>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</si>
  <si>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</si>
  <si>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</si>
  <si>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</si>
  <si>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</si>
  <si>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</si>
  <si>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</si>
  <si>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</si>
  <si>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</si>
  <si>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</si>
  <si>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</si>
  <si>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</si>
  <si>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</si>
  <si>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</si>
  <si>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</si>
  <si>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</si>
  <si>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</si>
  <si>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</si>
  <si>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</si>
  <si>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</si>
  <si>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</si>
  <si>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</si>
  <si>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</si>
  <si>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</si>
  <si>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</si>
  <si>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</si>
  <si>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</si>
  <si>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</si>
  <si>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</si>
  <si>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</si>
  <si>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</si>
  <si>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</si>
  <si>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</si>
  <si>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</si>
  <si>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</si>
  <si>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</si>
  <si>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</si>
  <si>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</si>
  <si>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</si>
  <si>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</si>
  <si>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</si>
  <si>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</si>
  <si>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</si>
  <si>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</si>
  <si>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</si>
  <si>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</si>
  <si>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</si>
  <si>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</si>
  <si>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</si>
  <si>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</si>
  <si>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</si>
  <si>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</si>
  <si>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</si>
  <si>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</si>
  <si>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</si>
  <si>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</si>
  <si>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</si>
  <si>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</si>
  <si>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</si>
  <si>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</si>
  <si>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</si>
  <si>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</si>
  <si>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</si>
  <si>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</si>
  <si>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</si>
  <si>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</si>
  <si>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</si>
  <si>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</si>
  <si>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</si>
  <si>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</si>
  <si>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</si>
  <si>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</si>
  <si>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</si>
  <si>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</si>
  <si>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</si>
  <si>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</si>
  <si>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</si>
  <si>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</si>
  <si>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</si>
  <si>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</si>
  <si>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</si>
  <si>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</si>
  <si>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</si>
  <si>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</si>
  <si>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</si>
  <si>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</si>
  <si>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</si>
  <si>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</si>
  <si>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</si>
  <si>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</si>
  <si>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</si>
  <si>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</si>
  <si>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</si>
  <si>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</si>
  <si>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</si>
  <si>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</si>
  <si>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</si>
  <si>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</si>
  <si>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</si>
  <si>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</si>
  <si>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</si>
  <si>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</si>
  <si>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</si>
  <si>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</si>
  <si>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</si>
  <si>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</si>
  <si>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</si>
  <si>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</si>
  <si>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</si>
  <si>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</si>
  <si>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</si>
  <si>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</si>
  <si>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</si>
  <si>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</si>
  <si>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</si>
  <si>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</si>
  <si>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</si>
  <si>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</si>
  <si>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</si>
  <si>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</si>
  <si>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</si>
  <si>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</si>
  <si>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</si>
  <si>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</si>
  <si>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</si>
  <si>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</si>
  <si>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</si>
  <si>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</si>
  <si>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</si>
  <si>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</si>
  <si>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</si>
  <si>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</si>
  <si>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</si>
  <si>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</si>
  <si>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</si>
  <si>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</si>
  <si>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</si>
  <si>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</si>
  <si>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</si>
  <si>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</si>
  <si>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</si>
  <si>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</si>
  <si>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</si>
  <si>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</si>
  <si>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</si>
  <si>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</si>
  <si>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</si>
  <si>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</si>
  <si>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</si>
  <si>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</si>
  <si>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</si>
  <si>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</si>
  <si>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</si>
  <si>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</si>
  <si>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</si>
  <si>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</si>
  <si>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</si>
  <si>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</si>
  <si>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</si>
  <si>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</si>
  <si>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</si>
  <si>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</si>
  <si>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</si>
  <si>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</si>
  <si>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</si>
  <si>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</si>
  <si>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</si>
  <si>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</si>
  <si>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</si>
  <si>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</si>
  <si>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</si>
  <si>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</si>
  <si>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</si>
  <si>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</si>
  <si>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</si>
  <si>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</si>
  <si>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</si>
  <si>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</si>
  <si>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</si>
  <si>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</si>
  <si>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</si>
  <si>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</si>
  <si>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</si>
  <si>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</si>
  <si>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</si>
  <si>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</si>
  <si>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</si>
  <si>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</si>
  <si>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</si>
  <si>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</si>
  <si>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</si>
  <si>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</si>
  <si>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</si>
  <si>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</si>
  <si>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</si>
  <si>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</si>
  <si>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</si>
  <si>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</si>
  <si>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</si>
  <si>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</si>
  <si>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</si>
  <si>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</si>
  <si>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</si>
  <si>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</si>
  <si>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</si>
  <si>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</si>
  <si>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</si>
  <si>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</si>
  <si>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</si>
  <si>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</si>
  <si>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</si>
  <si>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</si>
  <si>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</si>
  <si>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</si>
  <si>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</si>
  <si>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</si>
  <si>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</si>
  <si>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</si>
  <si>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</si>
  <si>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</si>
  <si>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</si>
  <si>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</si>
  <si>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</si>
  <si>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</si>
  <si>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</si>
  <si>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</si>
  <si>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</si>
  <si>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</si>
  <si>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</si>
  <si>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</si>
  <si>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</si>
  <si>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</si>
  <si>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</si>
  <si>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</si>
  <si>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</si>
  <si>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</si>
  <si>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</si>
  <si>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</si>
  <si>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</si>
  <si>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</si>
  <si>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</si>
  <si>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</si>
  <si>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</si>
  <si>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</si>
  <si>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</si>
  <si>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</si>
  <si>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</si>
  <si>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</si>
  <si>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</si>
  <si>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</si>
  <si>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</si>
  <si>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</si>
  <si>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</si>
  <si>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</si>
  <si>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</si>
  <si>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</si>
  <si>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</si>
  <si>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</si>
  <si>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</si>
  <si>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</si>
  <si>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</si>
  <si>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</si>
  <si>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</si>
  <si>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</si>
  <si>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</si>
  <si>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</si>
  <si>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</si>
  <si>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</si>
  <si>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</si>
  <si>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</si>
  <si>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</si>
  <si>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</si>
  <si>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</si>
  <si>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</si>
  <si>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</si>
  <si>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</si>
  <si>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</si>
  <si>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</si>
  <si>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</si>
  <si>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</si>
  <si>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</si>
  <si>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</si>
  <si>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</si>
  <si>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</si>
  <si>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</si>
  <si>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</si>
  <si>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</si>
  <si>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</si>
  <si>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</si>
  <si>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</si>
  <si>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</si>
  <si>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</si>
  <si>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</si>
  <si>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</si>
  <si>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</si>
  <si>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</si>
  <si>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</si>
  <si>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</si>
  <si>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</si>
  <si>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</si>
  <si>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</si>
  <si>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</si>
  <si>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</si>
  <si>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</si>
  <si>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</si>
  <si>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</si>
  <si>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</si>
  <si>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</si>
  <si>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</si>
  <si>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</si>
  <si>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</si>
  <si>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</si>
  <si>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</si>
  <si>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</si>
  <si>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</si>
  <si>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</si>
  <si>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</si>
  <si>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</si>
  <si>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</si>
  <si>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</si>
  <si>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</si>
  <si>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</si>
  <si>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</si>
  <si>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</si>
  <si>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</si>
  <si>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</si>
  <si>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</si>
  <si>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</si>
  <si>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</si>
  <si>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</si>
  <si>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</si>
  <si>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</si>
  <si>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</si>
  <si>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</si>
  <si>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</si>
  <si>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</si>
  <si>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</si>
  <si>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</si>
  <si>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</si>
  <si>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</si>
  <si>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</si>
  <si>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</si>
  <si>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</si>
  <si>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</si>
  <si>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</si>
  <si>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</si>
  <si>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</si>
  <si>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</si>
  <si>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</si>
  <si>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</si>
  <si>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</si>
  <si>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</si>
  <si>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</si>
  <si>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</si>
  <si>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</si>
  <si>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</si>
  <si>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</si>
  <si>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</si>
  <si>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</si>
  <si>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</si>
  <si>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</si>
  <si>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</si>
  <si>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</si>
  <si>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</si>
  <si>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</si>
  <si>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</si>
  <si>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</si>
  <si>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</si>
  <si>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</si>
  <si>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</si>
  <si>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</si>
  <si>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</si>
  <si>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</si>
  <si>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</si>
  <si>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</si>
  <si>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</si>
  <si>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</si>
  <si>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</si>
  <si>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</si>
  <si>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</si>
  <si>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</si>
  <si>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</si>
  <si>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</si>
  <si>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</si>
  <si>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</si>
  <si>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</si>
  <si>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</si>
  <si>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</si>
  <si>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</si>
  <si>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</si>
  <si>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</si>
  <si>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</si>
  <si>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</si>
  <si>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</si>
  <si>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</si>
  <si>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</si>
  <si>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</si>
  <si>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</si>
  <si>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</si>
  <si>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</si>
  <si>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</si>
  <si>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</si>
  <si>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</si>
  <si>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</si>
  <si>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</si>
  <si>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</si>
  <si>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</si>
  <si>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</si>
  <si>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</si>
  <si>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</si>
  <si>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</si>
  <si>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</si>
  <si>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</si>
  <si>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</si>
  <si>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</si>
  <si>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</si>
  <si>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</si>
  <si>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</si>
  <si>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</si>
  <si>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</si>
  <si>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</si>
  <si>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</si>
  <si>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</si>
  <si>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</si>
  <si>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</si>
  <si>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</si>
  <si>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</si>
  <si>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</si>
  <si>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</si>
  <si>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</si>
  <si>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</si>
  <si>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</si>
  <si>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</si>
  <si>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</si>
  <si>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</si>
  <si>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</si>
  <si>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</si>
  <si>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</si>
  <si>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</si>
  <si>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</si>
  <si>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</si>
  <si>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</si>
  <si>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</si>
  <si>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</si>
  <si>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</si>
  <si>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</si>
  <si>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</si>
  <si>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</si>
  <si>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</si>
  <si>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</si>
  <si>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</si>
  <si>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</si>
  <si>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</si>
  <si>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</si>
  <si>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</si>
  <si>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</si>
  <si>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</si>
  <si>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</si>
  <si>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</si>
  <si>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</si>
  <si>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</si>
  <si>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</si>
  <si>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</si>
  <si>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</si>
  <si>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</si>
  <si>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</si>
  <si>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</si>
  <si>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</si>
  <si>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</si>
  <si>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</si>
  <si>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</si>
  <si>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</si>
  <si>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</si>
  <si>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</si>
  <si>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</si>
  <si>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</si>
  <si>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</si>
  <si>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</si>
  <si>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</si>
  <si>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</si>
  <si>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</si>
  <si>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</si>
  <si>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</si>
  <si>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</si>
  <si>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</si>
  <si>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</si>
  <si>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</si>
  <si>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</si>
  <si>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</si>
  <si>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</si>
  <si>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</si>
  <si>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</si>
  <si>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</si>
  <si>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</si>
  <si>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</si>
  <si>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</si>
  <si>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</si>
  <si>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</si>
  <si>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</si>
  <si>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</si>
  <si>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</si>
  <si>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</si>
  <si>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</si>
  <si>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</si>
  <si>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</si>
  <si>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</si>
  <si>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</si>
  <si>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</si>
  <si>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</si>
  <si>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</si>
  <si>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</si>
  <si>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</si>
  <si>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</si>
  <si>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</si>
  <si>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</si>
  <si>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</si>
  <si>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</si>
  <si>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</si>
  <si>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</si>
  <si>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</si>
  <si>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</si>
  <si>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</si>
  <si>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</si>
  <si>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</si>
  <si>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</si>
  <si>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</si>
  <si>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</si>
  <si>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</si>
  <si>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</si>
  <si>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</si>
  <si>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</si>
  <si>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</si>
  <si>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</si>
  <si>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</si>
  <si>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</si>
  <si>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</si>
  <si>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</si>
  <si>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</si>
  <si>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</si>
  <si>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</si>
  <si>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</si>
  <si>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</si>
  <si>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</si>
  <si>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</si>
  <si>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</si>
  <si>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</si>
  <si>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</si>
  <si>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</si>
  <si>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</si>
  <si>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</si>
  <si>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</si>
  <si>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</si>
  <si>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</si>
  <si>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</si>
  <si>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</si>
  <si>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</si>
  <si>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</si>
  <si>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</si>
  <si>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</si>
  <si>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</si>
  <si>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</si>
  <si>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</si>
  <si>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</si>
  <si>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</si>
  <si>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</si>
  <si>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</si>
  <si>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</si>
  <si>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</si>
  <si>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</si>
  <si>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</si>
  <si>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</si>
  <si>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</si>
  <si>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</si>
  <si>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</si>
  <si>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</si>
  <si>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</si>
  <si>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</si>
  <si>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</si>
  <si>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</si>
  <si>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</si>
  <si>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</si>
  <si>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</si>
  <si>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</si>
  <si>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</si>
  <si>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</si>
  <si>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</si>
  <si>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</si>
  <si>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</si>
  <si>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</si>
  <si>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</si>
  <si>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</si>
  <si>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</si>
  <si>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</si>
  <si>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</si>
  <si>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</si>
  <si>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</si>
  <si>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</si>
  <si>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</si>
  <si>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</si>
  <si>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</si>
  <si>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</si>
  <si>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</si>
  <si>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</si>
  <si>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</si>
  <si>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</si>
  <si>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</si>
  <si>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</si>
  <si>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</si>
  <si>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</si>
  <si>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</si>
  <si>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</si>
  <si>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</si>
  <si>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</si>
  <si>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</si>
  <si>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</si>
  <si>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</si>
  <si>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</si>
  <si>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</si>
  <si>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</si>
  <si>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</si>
  <si>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</si>
  <si>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</si>
  <si>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</si>
  <si>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</si>
  <si>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</si>
  <si>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</si>
  <si>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</si>
  <si>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</si>
  <si>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</si>
  <si>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</si>
  <si>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</si>
  <si>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</si>
  <si>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</si>
  <si>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</si>
  <si>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</si>
  <si>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</si>
  <si>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</si>
  <si>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</si>
  <si>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</si>
  <si>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</si>
  <si>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</si>
  <si>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</si>
  <si>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</si>
  <si>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</si>
  <si>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</si>
  <si>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</si>
  <si>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</si>
  <si>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</si>
  <si>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</si>
  <si>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</si>
  <si>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</si>
  <si>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</si>
  <si>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</si>
  <si>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</si>
  <si>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</si>
  <si>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</si>
  <si>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</si>
  <si>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</si>
  <si>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</si>
  <si>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</si>
  <si>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</si>
  <si>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</si>
  <si>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</si>
  <si>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</si>
  <si>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</si>
  <si>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</si>
  <si>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</si>
  <si>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</si>
  <si>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</si>
  <si>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</si>
  <si>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</si>
  <si>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</si>
  <si>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</si>
  <si>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</si>
  <si>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</si>
  <si>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</si>
  <si>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</si>
  <si>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</si>
  <si>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</si>
  <si>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</si>
  <si>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</si>
  <si>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</si>
  <si>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</si>
  <si>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</si>
  <si>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</si>
  <si>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</si>
  <si>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</si>
  <si>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</si>
  <si>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</si>
  <si>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</si>
  <si>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</si>
  <si>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</si>
  <si>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</si>
  <si>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</si>
  <si>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</si>
  <si>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</si>
  <si>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</si>
  <si>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</si>
  <si>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</si>
  <si>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</si>
  <si>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</si>
  <si>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</si>
  <si>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</si>
  <si>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</si>
  <si>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</si>
  <si>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</si>
  <si>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</si>
  <si>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</si>
  <si>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</si>
  <si>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</si>
  <si>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</si>
  <si>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</si>
  <si>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</si>
  <si>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</si>
  <si>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</si>
  <si>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</si>
  <si>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</si>
  <si>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</si>
  <si>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</si>
  <si>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</si>
  <si>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</si>
  <si>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</si>
  <si>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</si>
  <si>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</si>
  <si>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</si>
  <si>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</si>
  <si>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</si>
  <si>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</si>
  <si>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</si>
  <si>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</si>
  <si>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</si>
  <si>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</si>
  <si>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</si>
  <si>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</si>
  <si>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</si>
  <si>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</si>
  <si>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</si>
  <si>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</si>
  <si>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</si>
  <si>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</si>
  <si>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</si>
  <si>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</si>
  <si>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</si>
  <si>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</si>
  <si>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</si>
  <si>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</si>
  <si>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</si>
  <si>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</si>
  <si>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</si>
  <si>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</si>
  <si>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</si>
  <si>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</si>
  <si>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</si>
  <si>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</si>
  <si>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</si>
  <si>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</si>
  <si>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</si>
  <si>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</si>
  <si>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</si>
  <si>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</si>
  <si>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</si>
  <si>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</si>
  <si>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</si>
  <si>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</si>
  <si>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</si>
  <si>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</si>
  <si>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</si>
  <si>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</si>
  <si>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</si>
  <si>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</si>
  <si>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</si>
  <si>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</si>
  <si>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</si>
  <si>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</si>
  <si>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</si>
  <si>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</si>
  <si>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</si>
  <si>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</si>
  <si>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</si>
  <si>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</si>
  <si>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</si>
  <si>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</si>
  <si>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</si>
  <si>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</si>
  <si>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</si>
  <si>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</si>
  <si>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</si>
  <si>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</si>
  <si>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</si>
  <si>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</si>
  <si>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</si>
  <si>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</si>
  <si>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</si>
  <si>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</si>
  <si>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</si>
  <si>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</si>
  <si>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</si>
  <si>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</si>
  <si>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</si>
  <si>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</si>
  <si>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</si>
  <si>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</si>
  <si>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</si>
  <si>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</si>
  <si>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</si>
  <si>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</si>
  <si>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</si>
  <si>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</si>
  <si>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</si>
  <si>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</si>
  <si>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</si>
  <si>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</si>
  <si>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</si>
  <si>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</si>
  <si>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</si>
  <si>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</si>
  <si>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</si>
  <si>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</si>
  <si>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</si>
  <si>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</si>
  <si>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</si>
  <si>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</si>
  <si>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</si>
  <si>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</si>
  <si>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</si>
  <si>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</si>
  <si>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</si>
  <si>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</si>
  <si>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</si>
  <si>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</si>
  <si>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</si>
  <si>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</si>
  <si>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</si>
  <si>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</si>
  <si>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</si>
  <si>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</si>
  <si>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</si>
  <si>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</si>
  <si>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</si>
  <si>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</si>
  <si>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</si>
  <si>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</si>
  <si>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</si>
  <si>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</si>
  <si>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</si>
  <si>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</si>
  <si>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</si>
  <si>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</si>
  <si>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</si>
  <si>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</si>
  <si>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</si>
  <si>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</si>
  <si>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</si>
  <si>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</si>
  <si>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</si>
  <si>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</si>
  <si>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</si>
  <si>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</si>
  <si>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</si>
  <si>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</si>
  <si>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</si>
  <si>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</si>
  <si>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</si>
  <si>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</si>
  <si>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</si>
  <si>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</si>
  <si>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</si>
  <si>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</si>
  <si>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</si>
  <si>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</si>
  <si>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</si>
  <si>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</si>
  <si>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</si>
  <si>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</si>
  <si>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</si>
  <si>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</si>
  <si>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</si>
  <si>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</si>
  <si>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</si>
  <si>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</si>
  <si>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</si>
  <si>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</si>
  <si>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</si>
  <si>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</si>
  <si>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</si>
  <si>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</si>
  <si>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</si>
  <si>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</si>
  <si>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</si>
  <si>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</si>
  <si>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</si>
  <si>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</si>
  <si>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</si>
  <si>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</si>
  <si>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</si>
  <si>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</si>
  <si>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</si>
  <si>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</si>
  <si>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</si>
  <si>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</si>
  <si>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</si>
  <si>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</si>
  <si>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</si>
  <si>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</si>
  <si>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</si>
  <si>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</si>
  <si>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</si>
  <si>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</si>
  <si>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</si>
  <si>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</si>
  <si>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</si>
  <si>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</si>
  <si>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</si>
  <si>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</si>
  <si>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</si>
  <si>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</si>
  <si>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</si>
  <si>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</si>
  <si>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</si>
  <si>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</si>
  <si>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</si>
  <si>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</si>
  <si>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</si>
  <si>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</si>
  <si>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</si>
  <si>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</si>
  <si>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</si>
  <si>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</si>
  <si>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</si>
  <si>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</si>
  <si>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</si>
  <si>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</si>
  <si>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</si>
  <si>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</si>
  <si>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</si>
  <si>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</si>
  <si>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</si>
  <si>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</si>
  <si>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</si>
  <si>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</si>
  <si>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</si>
  <si>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</si>
  <si>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</si>
  <si>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</si>
  <si>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</si>
  <si>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</si>
  <si>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</si>
  <si>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</si>
  <si>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</si>
  <si>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</si>
  <si>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</si>
  <si>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</si>
  <si>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</si>
  <si>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</si>
  <si>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</si>
  <si>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</si>
  <si>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</si>
  <si>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</si>
  <si>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</si>
  <si>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</si>
  <si>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</si>
  <si>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</si>
  <si>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</si>
  <si>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</si>
  <si>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</si>
  <si>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</si>
  <si>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</si>
  <si>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</si>
  <si>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</si>
  <si>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</si>
  <si>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</si>
  <si>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</si>
  <si>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</si>
  <si>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</si>
  <si>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</si>
  <si>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</si>
  <si>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</si>
  <si>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</si>
  <si>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</si>
  <si>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</si>
  <si>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</si>
  <si>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</si>
  <si>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</si>
  <si>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</si>
  <si>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</si>
  <si>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</si>
  <si>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</si>
  <si>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</si>
  <si>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</si>
  <si>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</si>
  <si>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</si>
  <si>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</si>
  <si>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</si>
  <si>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</si>
  <si>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</si>
  <si>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</si>
  <si>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</si>
  <si>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</si>
  <si>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</si>
  <si>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</si>
  <si>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</si>
  <si>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</si>
  <si>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</si>
  <si>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</si>
  <si>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</si>
  <si>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</si>
  <si>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</si>
  <si>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</si>
  <si>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</si>
  <si>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</si>
  <si>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</si>
  <si>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</si>
  <si>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</si>
  <si>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</si>
  <si>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</si>
  <si>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</si>
  <si>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</si>
  <si>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</si>
  <si>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</si>
  <si>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</si>
  <si>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</si>
  <si>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</si>
  <si>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</si>
  <si>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</si>
  <si>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</si>
  <si>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</si>
  <si>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</si>
  <si>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</si>
  <si>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</si>
  <si>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</si>
  <si>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</si>
  <si>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</si>
  <si>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</si>
  <si>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</si>
  <si>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</si>
  <si>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</si>
  <si>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</si>
  <si>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</si>
  <si>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</si>
  <si>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</si>
  <si>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</si>
  <si>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</si>
  <si>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</si>
  <si>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</si>
  <si>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</si>
  <si>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</si>
  <si>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</si>
  <si>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</si>
  <si>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</si>
  <si>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</si>
  <si>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</si>
  <si>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</si>
  <si>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</si>
  <si>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</si>
  <si>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</si>
  <si>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</si>
  <si>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</si>
  <si>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</si>
  <si>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</si>
  <si>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</si>
  <si>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</si>
  <si>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</si>
  <si>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</si>
  <si>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</si>
  <si>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</si>
  <si>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</si>
  <si>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</si>
  <si>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</si>
  <si>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</si>
  <si>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</si>
  <si>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</si>
  <si>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</si>
  <si>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</si>
  <si>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</si>
  <si>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</si>
  <si>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</si>
  <si>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</si>
  <si>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</si>
  <si>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</si>
  <si>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</si>
  <si>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</si>
  <si>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</si>
  <si>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</si>
  <si>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</si>
  <si>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</si>
  <si>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</si>
  <si>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</si>
  <si>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</si>
  <si>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</si>
  <si>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</si>
  <si>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</si>
  <si>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</si>
  <si>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</si>
  <si>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</si>
  <si>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</si>
  <si>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</si>
  <si>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</si>
  <si>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</si>
  <si>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</si>
  <si>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</si>
  <si>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</si>
  <si>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</si>
  <si>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</si>
  <si>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</si>
  <si>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</si>
  <si>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</si>
  <si>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</si>
  <si>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</si>
  <si>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</si>
  <si>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</si>
  <si>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</si>
  <si>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</si>
  <si>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</si>
  <si>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</si>
  <si>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</si>
  <si>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</si>
  <si>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</si>
  <si>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</si>
  <si>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</si>
  <si>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</si>
  <si>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</si>
  <si>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</si>
  <si>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</si>
  <si>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</si>
  <si>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</si>
  <si>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</si>
  <si>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</si>
  <si>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</si>
  <si>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</si>
  <si>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</si>
  <si>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</si>
  <si>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</si>
  <si>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</si>
  <si>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</si>
  <si>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</si>
  <si>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</si>
  <si>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</si>
  <si>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</si>
  <si>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</si>
  <si>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</si>
  <si>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</si>
  <si>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</si>
  <si>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</si>
  <si>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</si>
  <si>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</si>
  <si>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</si>
  <si>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</si>
  <si>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</si>
  <si>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</si>
  <si>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</si>
  <si>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</si>
  <si>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</si>
  <si>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</si>
  <si>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</si>
  <si>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</si>
  <si>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</si>
  <si>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</si>
  <si>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</si>
  <si>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</si>
  <si>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</si>
  <si>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</si>
  <si>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</si>
  <si>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</si>
  <si>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</si>
  <si>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</si>
  <si>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</si>
  <si>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</si>
  <si>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</si>
  <si>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</si>
  <si>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</si>
  <si>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</si>
  <si>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</si>
  <si>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</si>
  <si>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</si>
  <si>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</si>
  <si>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</si>
  <si>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</si>
  <si>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</si>
  <si>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</si>
  <si>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</si>
  <si>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</si>
  <si>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</si>
  <si>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</si>
  <si>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</si>
  <si>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</si>
  <si>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</si>
  <si>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</si>
  <si>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</si>
  <si>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</si>
  <si>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</si>
  <si>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</si>
  <si>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</si>
  <si>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</si>
  <si>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</si>
  <si>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</si>
  <si>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</si>
  <si>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</si>
  <si>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</si>
  <si>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</si>
  <si>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</si>
  <si>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</si>
  <si>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</si>
  <si>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</si>
  <si>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</si>
  <si>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</si>
  <si>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</si>
  <si>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</si>
  <si>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</si>
  <si>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</si>
  <si>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</si>
  <si>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</si>
  <si>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</si>
  <si>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</si>
  <si>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</si>
  <si>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</si>
  <si>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</si>
  <si>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</si>
  <si>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</si>
  <si>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</si>
  <si>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</si>
  <si>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</si>
  <si>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</si>
  <si>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</si>
  <si>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</si>
  <si>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</si>
  <si>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</si>
  <si>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</si>
  <si>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</si>
  <si>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</si>
  <si>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</si>
  <si>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</si>
  <si>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</si>
  <si>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</si>
  <si>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</si>
  <si>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</si>
  <si>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</si>
  <si>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</si>
  <si>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</si>
  <si>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</si>
  <si>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</si>
  <si>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</si>
  <si>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</si>
  <si>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</si>
  <si>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</si>
  <si>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</si>
  <si>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</si>
  <si>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</si>
  <si>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</si>
  <si>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</si>
  <si>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</si>
  <si>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</si>
  <si>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</si>
  <si>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</si>
  <si>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</si>
  <si>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</si>
  <si>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</si>
  <si>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</si>
  <si>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</si>
  <si>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</si>
  <si>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</si>
  <si>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</si>
  <si>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</si>
  <si>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</si>
  <si>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</si>
  <si>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</si>
  <si>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</si>
  <si>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</si>
  <si>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</si>
  <si>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</si>
  <si>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</si>
  <si>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</si>
  <si>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</si>
  <si>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</si>
  <si>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</si>
  <si>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</si>
  <si>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</si>
  <si>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</si>
  <si>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</si>
  <si>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</si>
  <si>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</si>
  <si>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</si>
  <si>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</si>
  <si>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</si>
  <si>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</si>
  <si>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</si>
  <si>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</si>
  <si>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</si>
  <si>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</si>
  <si>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</si>
  <si>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</si>
  <si>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</si>
  <si>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</si>
  <si>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</si>
  <si>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</si>
  <si>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</si>
  <si>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</si>
  <si>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</si>
  <si>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</si>
  <si>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</si>
  <si>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</si>
  <si>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</si>
  <si>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</si>
  <si>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</si>
  <si>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</si>
  <si>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</si>
  <si>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</si>
  <si>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</si>
  <si>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</si>
  <si>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</si>
  <si>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</si>
  <si>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</si>
  <si>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</si>
  <si>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</si>
  <si>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</si>
  <si>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</si>
  <si>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</si>
  <si>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</si>
  <si>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</si>
  <si>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</si>
  <si>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</si>
  <si>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</si>
  <si>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</si>
  <si>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</si>
  <si>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</si>
  <si>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</si>
  <si>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</si>
  <si>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</si>
  <si>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</si>
  <si>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</si>
  <si>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</si>
  <si>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</si>
  <si>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</si>
  <si>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</si>
  <si>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</si>
  <si>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</si>
  <si>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</si>
  <si>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</si>
  <si>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</si>
  <si>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</si>
  <si>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</si>
  <si>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</si>
  <si>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</si>
  <si>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</si>
  <si>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</si>
  <si>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</si>
  <si>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</si>
  <si>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</si>
  <si>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</si>
  <si>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</si>
  <si>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</si>
  <si>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</si>
  <si>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</si>
  <si>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</si>
  <si>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</si>
  <si>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</si>
  <si>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</si>
  <si>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</si>
  <si>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</si>
  <si>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</si>
  <si>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</si>
  <si>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</si>
  <si>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</si>
  <si>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</si>
  <si>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</si>
  <si>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</si>
  <si>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</si>
  <si>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</si>
  <si>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</si>
  <si>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</si>
  <si>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</si>
  <si>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</si>
  <si>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</si>
  <si>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</si>
  <si>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</si>
  <si>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</si>
  <si>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</si>
  <si>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</si>
  <si>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</si>
  <si>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</si>
  <si>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</si>
  <si>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</si>
  <si>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</si>
  <si>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</si>
  <si>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</si>
  <si>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</si>
  <si>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</si>
  <si>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</si>
  <si>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</si>
  <si>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</si>
  <si>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</si>
  <si>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</si>
  <si>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</si>
  <si>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</si>
  <si>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</si>
  <si>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</si>
  <si>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</si>
  <si>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</si>
  <si>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</si>
  <si>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</si>
  <si>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</si>
  <si>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</si>
  <si>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</si>
  <si>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</si>
  <si>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</si>
  <si>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</si>
  <si>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</si>
  <si>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</si>
  <si>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</si>
  <si>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</si>
  <si>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</si>
  <si>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</si>
  <si>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</si>
  <si>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</si>
  <si>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</si>
  <si>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</si>
  <si>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</si>
  <si>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</si>
  <si>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</si>
  <si>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</si>
  <si>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</si>
  <si>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</si>
  <si>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</si>
  <si>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</si>
  <si>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</si>
  <si>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</si>
  <si>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</si>
  <si>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</si>
  <si>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</si>
  <si>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</si>
  <si>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</si>
  <si>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</si>
  <si>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</si>
  <si>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</si>
  <si>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</si>
  <si>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</si>
  <si>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</si>
  <si>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</si>
  <si>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</si>
  <si>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</si>
  <si>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</si>
  <si>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</si>
  <si>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</si>
  <si>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</si>
  <si>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</si>
  <si>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</si>
  <si>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</si>
  <si>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</si>
  <si>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</si>
  <si>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</si>
  <si>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</si>
  <si>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</si>
  <si>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</si>
  <si>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</si>
  <si>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</si>
  <si>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</si>
  <si>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</si>
  <si>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</si>
  <si>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</si>
  <si>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</si>
  <si>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</si>
  <si>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</si>
  <si>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</si>
  <si>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</si>
  <si>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</si>
  <si>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</si>
  <si>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</si>
  <si>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</si>
  <si>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</si>
  <si>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</si>
  <si>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</si>
  <si>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</si>
  <si>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</si>
  <si>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</si>
  <si>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</si>
  <si>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</si>
  <si>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</si>
  <si>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</si>
  <si>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</si>
  <si>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</si>
  <si>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</si>
  <si>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</si>
  <si>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</si>
  <si>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</si>
  <si>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</si>
  <si>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</si>
  <si>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</si>
  <si>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</si>
  <si>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</si>
  <si>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</si>
  <si>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</si>
  <si>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</si>
  <si>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</si>
  <si>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</si>
  <si>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</si>
  <si>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</si>
  <si>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</si>
  <si>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</si>
  <si>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</si>
  <si>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</si>
  <si>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</si>
  <si>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</si>
  <si>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</si>
  <si>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</si>
  <si>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</si>
  <si>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</si>
  <si>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</si>
  <si>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</si>
  <si>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</si>
  <si>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</si>
  <si>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</si>
  <si>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</si>
  <si>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</si>
  <si>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</si>
  <si>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</si>
  <si>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</si>
  <si>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</si>
  <si>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</si>
  <si>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</si>
  <si>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</si>
  <si>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</si>
  <si>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</si>
  <si>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</si>
  <si>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</si>
  <si>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</si>
  <si>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</si>
  <si>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</si>
  <si>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</si>
  <si>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</si>
  <si>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</si>
  <si>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</si>
  <si>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</si>
  <si>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</si>
  <si>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</si>
  <si>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</si>
  <si>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</si>
  <si>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</si>
  <si>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</si>
  <si>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</si>
  <si>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</si>
  <si>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</si>
  <si>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</si>
  <si>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</si>
  <si>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</si>
  <si>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</si>
  <si>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</si>
  <si>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</si>
  <si>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</si>
  <si>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</si>
  <si>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</si>
  <si>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</si>
  <si>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</si>
  <si>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</si>
  <si>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</si>
  <si>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</si>
  <si>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</si>
  <si>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</si>
  <si>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</si>
  <si>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</si>
  <si>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</si>
  <si>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</si>
  <si>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</si>
  <si>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</si>
  <si>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</si>
  <si>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</si>
  <si>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</si>
  <si>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</si>
  <si>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</si>
  <si>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</si>
  <si>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</si>
  <si>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</si>
  <si>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</si>
  <si>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</si>
  <si>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</si>
  <si>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</si>
  <si>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</si>
  <si>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</si>
  <si>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</si>
  <si>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</si>
  <si>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</si>
  <si>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</si>
  <si>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</si>
  <si>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</si>
  <si>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</si>
  <si>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</si>
  <si>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</si>
  <si>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</si>
  <si>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</si>
  <si>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</si>
  <si>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</si>
  <si>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</si>
  <si>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</si>
  <si>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</si>
  <si>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</si>
  <si>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</si>
  <si>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</si>
  <si>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</si>
  <si>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</si>
  <si>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</si>
  <si>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</si>
  <si>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</si>
  <si>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</si>
  <si>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</si>
  <si>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</si>
  <si>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</si>
  <si>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</si>
  <si>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</si>
  <si>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</si>
  <si>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</si>
  <si>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</si>
  <si>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</si>
  <si>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</si>
  <si>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</si>
  <si>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</si>
  <si>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</si>
  <si>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</si>
  <si>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</si>
  <si>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</si>
  <si>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</si>
  <si>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</si>
  <si>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</si>
  <si>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</si>
  <si>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</si>
  <si>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</si>
  <si>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</si>
  <si>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</si>
  <si>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</si>
  <si>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</si>
  <si>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</si>
  <si>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</si>
  <si>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</si>
  <si>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</si>
  <si>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</si>
  <si>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</si>
  <si>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</si>
  <si>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</si>
  <si>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</si>
  <si>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</si>
  <si>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</si>
  <si>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</si>
  <si>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</si>
  <si>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</si>
  <si>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</si>
  <si>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</si>
  <si>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</si>
  <si>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</si>
  <si>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</si>
  <si>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</si>
  <si>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</si>
  <si>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</si>
  <si>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</si>
  <si>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</si>
  <si>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</si>
  <si>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</si>
  <si>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</si>
  <si>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</si>
  <si>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</si>
  <si>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</si>
  <si>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</si>
  <si>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</si>
  <si>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</si>
  <si>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</si>
  <si>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</si>
  <si>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</si>
  <si>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</si>
  <si>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</si>
  <si>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</si>
  <si>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</si>
  <si>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</si>
  <si>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</si>
  <si>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</si>
  <si>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</si>
  <si>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</si>
  <si>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</si>
  <si>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</si>
  <si>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</si>
  <si>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</si>
  <si>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</si>
  <si>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</si>
  <si>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</si>
  <si>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</si>
  <si>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</si>
  <si>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</si>
  <si>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</si>
  <si>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</si>
  <si>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</si>
  <si>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</si>
  <si>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</si>
  <si>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</si>
  <si>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</si>
  <si>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</si>
  <si>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</si>
  <si>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</si>
  <si>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</si>
  <si>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</si>
  <si>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</si>
  <si>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</si>
  <si>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</si>
  <si>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</si>
  <si>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</si>
  <si>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</si>
  <si>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</si>
  <si>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</si>
  <si>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</si>
  <si>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</si>
  <si>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</si>
  <si>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</si>
  <si>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</si>
  <si>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</si>
  <si>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</si>
  <si>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</si>
  <si>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</si>
  <si>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</si>
  <si>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</si>
  <si>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</si>
  <si>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</si>
  <si>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</si>
  <si>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</si>
  <si>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</si>
  <si>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</si>
  <si>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</si>
  <si>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</si>
  <si>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</si>
  <si>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</si>
  <si>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</si>
  <si>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</si>
  <si>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</si>
  <si>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</si>
  <si>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</si>
  <si>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</si>
  <si>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</si>
  <si>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</si>
  <si>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</si>
  <si>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</si>
  <si>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</si>
  <si>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</si>
  <si>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</si>
  <si>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</si>
  <si>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</si>
  <si>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</si>
  <si>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</si>
  <si>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</si>
  <si>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</si>
  <si>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</si>
  <si>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</si>
  <si>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</si>
  <si>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</si>
  <si>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</si>
  <si>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</si>
  <si>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</si>
  <si>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</si>
  <si>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</si>
  <si>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</si>
  <si>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</si>
  <si>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</si>
  <si>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</si>
  <si>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</si>
  <si>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</si>
  <si>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</si>
  <si>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</si>
  <si>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</si>
  <si>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</si>
  <si>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</si>
  <si>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</si>
  <si>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</si>
  <si>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</si>
  <si>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</si>
  <si>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</si>
  <si>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</si>
  <si>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</si>
  <si>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</si>
  <si>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</si>
  <si>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</si>
  <si>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</si>
  <si>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</si>
  <si>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</si>
  <si>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</si>
  <si>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</si>
  <si>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</si>
  <si>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</si>
  <si>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</si>
  <si>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</si>
  <si>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</si>
  <si>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</si>
  <si>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</si>
  <si>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</si>
  <si>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</si>
  <si>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</si>
  <si>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</si>
  <si>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</si>
  <si>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</si>
  <si>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</si>
  <si>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</si>
  <si>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</si>
  <si>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</si>
  <si>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</si>
  <si>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</si>
  <si>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</si>
  <si>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</si>
  <si>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</si>
  <si>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</si>
  <si>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</si>
  <si>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</si>
  <si>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</si>
  <si>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</si>
  <si>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</si>
  <si>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</si>
  <si>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</si>
  <si>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</si>
  <si>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</si>
  <si>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</si>
  <si>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</si>
  <si>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</si>
  <si>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</si>
  <si>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</si>
  <si>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</si>
  <si>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</si>
  <si>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</si>
  <si>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</si>
  <si>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</si>
  <si>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</si>
  <si>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</si>
  <si>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</si>
  <si>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</si>
  <si>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</si>
  <si>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</si>
  <si>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</si>
  <si>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</si>
  <si>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</si>
  <si>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</si>
  <si>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</si>
  <si>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</si>
  <si>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</si>
  <si>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</si>
  <si>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</si>
  <si>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</si>
  <si>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</si>
  <si>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</si>
  <si>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</si>
  <si>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</si>
  <si>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</si>
  <si>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</si>
  <si>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</si>
  <si>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</si>
  <si>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</si>
  <si>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</si>
  <si>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</si>
  <si>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</si>
  <si>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</si>
  <si>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</si>
  <si>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</si>
  <si>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</si>
  <si>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</si>
  <si>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</si>
  <si>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</si>
  <si>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</si>
  <si>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</si>
  <si>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</si>
  <si>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</si>
  <si>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</si>
  <si>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</si>
  <si>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</si>
  <si>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</si>
  <si>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</si>
  <si>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</si>
  <si>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</si>
  <si>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</si>
  <si>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</si>
  <si>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</si>
  <si>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</si>
  <si>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</si>
  <si>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</si>
  <si>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</si>
  <si>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</si>
  <si>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</si>
  <si>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</si>
  <si>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</si>
  <si>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</si>
  <si>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</si>
  <si>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</si>
  <si>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</si>
  <si>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</si>
  <si>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</si>
  <si>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</si>
  <si>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</si>
  <si>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</si>
  <si>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</si>
  <si>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</si>
  <si>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</si>
  <si>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</si>
  <si>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</si>
  <si>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</si>
  <si>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</si>
  <si>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</si>
  <si>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</si>
  <si>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</si>
  <si>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</si>
  <si>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</si>
  <si>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</si>
  <si>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</si>
  <si>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</si>
  <si>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</si>
  <si>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</si>
  <si>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</si>
  <si>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</si>
  <si>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</si>
  <si>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</si>
  <si>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</si>
  <si>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</si>
  <si>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</si>
  <si>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</si>
  <si>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</si>
  <si>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</si>
  <si>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</si>
  <si>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</si>
  <si>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</si>
  <si>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</si>
  <si>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</si>
  <si>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</si>
  <si>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</si>
  <si>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</si>
  <si>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</si>
  <si>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</si>
  <si>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</si>
  <si>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</si>
  <si>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</si>
  <si>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</si>
  <si>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</si>
  <si>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</si>
  <si>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</si>
  <si>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</si>
  <si>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</si>
  <si>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</si>
  <si>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</si>
  <si>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</si>
  <si>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</si>
  <si>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</si>
  <si>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</si>
  <si>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</si>
  <si>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</si>
  <si>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</si>
  <si>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</si>
  <si>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</si>
  <si>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</si>
  <si>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</si>
  <si>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</si>
  <si>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</si>
  <si>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</si>
  <si>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</si>
  <si>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</si>
  <si>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</si>
  <si>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</si>
  <si>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</si>
  <si>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</si>
  <si>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</si>
  <si>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</si>
  <si>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</si>
  <si>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</si>
  <si>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</si>
  <si>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</si>
  <si>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</si>
  <si>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</si>
  <si>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</si>
  <si>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</si>
  <si>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</si>
  <si>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</si>
  <si>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</si>
  <si>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</si>
  <si>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</si>
  <si>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</si>
  <si>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</si>
  <si>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</si>
  <si>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</si>
  <si>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</si>
  <si>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</si>
  <si>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</si>
  <si>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</si>
  <si>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</si>
  <si>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</si>
  <si>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</si>
  <si>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</si>
  <si>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</si>
  <si>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</si>
  <si>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</si>
  <si>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</si>
  <si>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</si>
  <si>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</si>
  <si>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</si>
  <si>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</si>
  <si>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</si>
  <si>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</si>
  <si>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</si>
  <si>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</si>
  <si>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</si>
  <si>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</si>
  <si>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</si>
  <si>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</si>
  <si>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</si>
  <si>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</si>
  <si>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</si>
  <si>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</si>
  <si>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</si>
  <si>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</si>
  <si>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</si>
  <si>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</si>
  <si>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</si>
  <si>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</si>
  <si>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</si>
  <si>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</si>
  <si>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</si>
  <si>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</si>
  <si>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</si>
  <si>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</si>
  <si>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</si>
  <si>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</si>
  <si>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</si>
  <si>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</si>
  <si>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</si>
  <si>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</si>
  <si>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</si>
  <si>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</si>
  <si>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</si>
  <si>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</si>
  <si>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</si>
  <si>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</si>
  <si>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</si>
  <si>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</si>
  <si>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</si>
  <si>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</si>
  <si>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</si>
  <si>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</si>
  <si>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</si>
  <si>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</si>
  <si>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</si>
  <si>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</si>
  <si>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</si>
  <si>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</si>
  <si>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</si>
  <si>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</si>
  <si>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</si>
  <si>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</si>
  <si>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</si>
  <si>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</si>
  <si>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</si>
  <si>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</si>
  <si>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</si>
  <si>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</si>
  <si>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</si>
  <si>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</si>
  <si>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</si>
  <si>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</si>
  <si>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</si>
  <si>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</si>
  <si>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</si>
  <si>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</si>
  <si>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</si>
  <si>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</si>
  <si>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</si>
  <si>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</si>
  <si>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</si>
  <si>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</si>
  <si>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</si>
  <si>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</si>
  <si>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</si>
  <si>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</si>
  <si>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</si>
  <si>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</si>
  <si>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</si>
  <si>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</si>
  <si>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</si>
  <si>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</si>
  <si>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</si>
  <si>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</si>
  <si>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</si>
  <si>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</si>
  <si>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</si>
  <si>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</si>
  <si>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</si>
  <si>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</si>
  <si>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</si>
  <si>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</si>
  <si>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</si>
  <si>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</si>
  <si>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</si>
  <si>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</si>
  <si>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</si>
  <si>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</si>
  <si>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</si>
  <si>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</si>
  <si>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</si>
  <si>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</si>
  <si>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</si>
  <si>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</si>
  <si>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</si>
  <si>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</si>
  <si>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</si>
  <si>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</si>
  <si>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</si>
  <si>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</si>
  <si>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</si>
  <si>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</si>
  <si>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</si>
  <si>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</si>
  <si>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</si>
  <si>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</si>
  <si>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</si>
  <si>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</si>
  <si>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</si>
  <si>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</si>
  <si>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</si>
  <si>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</si>
  <si>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</si>
  <si>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</si>
  <si>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</si>
  <si>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</si>
  <si>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</si>
  <si>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</si>
  <si>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</si>
  <si>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</si>
  <si>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</si>
  <si>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</si>
  <si>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</si>
  <si>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</si>
  <si>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</si>
  <si>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</si>
  <si>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</si>
  <si>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</si>
  <si>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</si>
  <si>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</si>
  <si>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</si>
  <si>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</si>
  <si>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</si>
  <si>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</si>
  <si>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</si>
  <si>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</si>
  <si>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</si>
  <si>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</si>
  <si>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</si>
  <si>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</si>
  <si>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</si>
  <si>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</si>
  <si>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</si>
  <si>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</si>
  <si>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</si>
  <si>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</si>
  <si>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</si>
  <si>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</si>
  <si>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</si>
  <si>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</si>
  <si>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</si>
  <si>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</si>
  <si>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</si>
  <si>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</si>
  <si>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</si>
  <si>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</si>
  <si>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</si>
  <si>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</si>
  <si>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</si>
  <si>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</si>
  <si>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</si>
  <si>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</si>
  <si>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</si>
  <si>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</si>
  <si>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</si>
  <si>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</si>
  <si>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</si>
  <si>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</si>
  <si>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</si>
  <si>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</si>
  <si>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</si>
  <si>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</si>
  <si>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</si>
  <si>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</si>
  <si>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</si>
  <si>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</si>
  <si>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</si>
  <si>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</si>
  <si>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</si>
  <si>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</si>
  <si>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</si>
  <si>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</si>
  <si>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</si>
  <si>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</si>
  <si>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</si>
  <si>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</si>
  <si>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</si>
  <si>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</si>
  <si>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</si>
  <si>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</si>
  <si>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</si>
  <si>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</si>
  <si>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</si>
  <si>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</si>
  <si>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</si>
  <si>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</si>
  <si>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</si>
  <si>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</si>
  <si>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</si>
  <si>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</si>
  <si>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</si>
  <si>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</si>
  <si>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</si>
  <si>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</si>
  <si>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</si>
  <si>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</si>
  <si>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</si>
  <si>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</si>
  <si>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</si>
  <si>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</si>
  <si>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</si>
  <si>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</si>
  <si>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</si>
  <si>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</si>
  <si>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</si>
  <si>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</si>
  <si>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</si>
  <si>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</si>
  <si>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</si>
  <si>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</si>
  <si>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</si>
  <si>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</si>
  <si>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</si>
  <si>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</si>
  <si>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</si>
  <si>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</si>
  <si>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</si>
  <si>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</si>
  <si>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</si>
  <si>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</si>
  <si>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</si>
  <si>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</si>
  <si>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</si>
  <si>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</si>
  <si>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</si>
  <si>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</si>
  <si>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</si>
  <si>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</si>
  <si>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</si>
  <si>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</si>
  <si>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</si>
  <si>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</si>
  <si>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</si>
  <si>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</si>
  <si>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</si>
  <si>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</si>
  <si>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</si>
  <si>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</si>
  <si>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</si>
  <si>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</si>
  <si>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</si>
  <si>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</si>
  <si>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</si>
  <si>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</si>
  <si>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</si>
  <si>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</si>
  <si>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</si>
  <si>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</si>
  <si>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</si>
  <si>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</si>
  <si>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</si>
  <si>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</si>
  <si>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</si>
  <si>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</si>
  <si>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</si>
  <si>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</si>
  <si>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</si>
  <si>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</si>
  <si>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</si>
  <si>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</si>
  <si>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</si>
  <si>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</si>
  <si>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</si>
  <si>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</si>
  <si>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</si>
  <si>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</si>
  <si>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</si>
  <si>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</si>
  <si>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</si>
  <si>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</si>
  <si>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</si>
  <si>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</si>
  <si>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</si>
  <si>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</si>
  <si>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</si>
  <si>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</si>
  <si>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</si>
  <si>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</si>
  <si>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</si>
  <si>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</si>
  <si>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</si>
  <si>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</si>
  <si>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</si>
  <si>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</si>
  <si>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</si>
  <si>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</si>
  <si>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</si>
  <si>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</si>
  <si>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</si>
  <si>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</si>
  <si>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</si>
  <si>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</si>
  <si>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</si>
  <si>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</si>
  <si>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</si>
  <si>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</si>
  <si>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</si>
  <si>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</si>
  <si>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</si>
  <si>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</si>
  <si>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</si>
  <si>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</si>
  <si>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</si>
  <si>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</si>
  <si>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</si>
  <si>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</si>
  <si>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</si>
  <si>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</si>
  <si>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</si>
  <si>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</si>
  <si>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</si>
  <si>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</si>
  <si>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</si>
  <si>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</si>
  <si>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</si>
  <si>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</si>
  <si>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</si>
  <si>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</si>
  <si>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</si>
  <si>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</si>
  <si>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</si>
  <si>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</si>
  <si>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</si>
  <si>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</si>
  <si>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</si>
  <si>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</si>
  <si>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</si>
  <si>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</si>
  <si>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</si>
  <si>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</si>
  <si>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</si>
  <si>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</si>
  <si>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</si>
  <si>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</si>
  <si>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</si>
  <si>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</si>
  <si>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</si>
  <si>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</si>
  <si>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</si>
  <si>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</si>
  <si>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</si>
  <si>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</si>
  <si>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</si>
  <si>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</si>
  <si>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</si>
  <si>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</si>
  <si>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</si>
  <si>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</si>
  <si>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</si>
  <si>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</si>
  <si>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</si>
  <si>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</si>
  <si>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</si>
  <si>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</si>
  <si>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</si>
  <si>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</si>
  <si>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</si>
  <si>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</si>
  <si>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</si>
  <si>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</si>
  <si>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</si>
  <si>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</si>
  <si>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</si>
  <si>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</si>
  <si>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</si>
  <si>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</si>
  <si>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</si>
  <si>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</si>
  <si>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</si>
  <si>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</si>
  <si>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</si>
  <si>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</si>
  <si>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</si>
  <si>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</si>
  <si>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</si>
  <si>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</si>
  <si>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</si>
  <si>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</si>
  <si>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</si>
  <si>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</si>
  <si>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</si>
  <si>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</si>
  <si>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</si>
  <si>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</si>
  <si>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</si>
  <si>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</si>
  <si>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</si>
  <si>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</si>
  <si>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</si>
  <si>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</si>
  <si>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</si>
  <si>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</si>
  <si>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</si>
  <si>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</si>
  <si>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</si>
  <si>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</si>
  <si>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</si>
  <si>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</si>
  <si>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</si>
  <si>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</si>
  <si>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</si>
  <si>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</si>
  <si>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</si>
  <si>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</si>
  <si>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</si>
  <si>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</si>
  <si>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</si>
  <si>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</si>
  <si>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</si>
  <si>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</si>
  <si>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</si>
  <si>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</si>
  <si>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</si>
  <si>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</si>
  <si>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</si>
  <si>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</si>
  <si>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</si>
  <si>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</si>
  <si>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</si>
  <si>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</si>
  <si>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</si>
  <si>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</si>
  <si>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</si>
  <si>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</si>
  <si>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</si>
  <si>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</si>
  <si>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</si>
  <si>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</si>
  <si>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</si>
  <si>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</si>
  <si>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</si>
  <si>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</si>
  <si>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</si>
  <si>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</si>
  <si>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</si>
  <si>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</si>
  <si>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</si>
  <si>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</si>
  <si>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</si>
  <si>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</si>
  <si>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</si>
  <si>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</si>
  <si>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</si>
  <si>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</si>
  <si>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</si>
  <si>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</si>
  <si>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</si>
  <si>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</si>
  <si>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</si>
  <si>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</si>
  <si>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</si>
  <si>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</si>
  <si>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</si>
  <si>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</si>
  <si>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</si>
  <si>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</si>
  <si>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</si>
  <si>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</si>
  <si>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</si>
  <si>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</si>
  <si>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</si>
  <si>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</si>
  <si>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</si>
  <si>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</si>
  <si>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</si>
  <si>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</si>
  <si>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</si>
  <si>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</si>
  <si>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</si>
  <si>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</si>
  <si>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</si>
  <si>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</si>
  <si>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</si>
  <si>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</si>
  <si>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</si>
  <si>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</si>
  <si>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</si>
  <si>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</si>
  <si>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</si>
  <si>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</si>
  <si>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</si>
  <si>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</si>
  <si>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</si>
  <si>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</si>
  <si>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</si>
  <si>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</si>
  <si>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</si>
  <si>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</si>
  <si>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</si>
  <si>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</si>
  <si>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</si>
  <si>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</si>
  <si>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</si>
  <si>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</si>
  <si>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</si>
  <si>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</si>
  <si>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</si>
  <si>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</si>
  <si>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</si>
  <si>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</si>
  <si>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</si>
  <si>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</si>
  <si>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</si>
  <si>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</si>
  <si>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</si>
  <si>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</si>
  <si>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</si>
  <si>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</si>
  <si>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</si>
  <si>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</si>
  <si>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</si>
  <si>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</si>
  <si>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</si>
  <si>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</si>
  <si>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</si>
  <si>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</si>
  <si>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</si>
  <si>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</si>
  <si>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</si>
  <si>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</si>
  <si>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</si>
  <si>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</si>
  <si>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</si>
  <si>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</si>
  <si>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</si>
  <si>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</si>
  <si>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</si>
  <si>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</si>
  <si>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</si>
  <si>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</si>
  <si>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</si>
  <si>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</si>
  <si>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</si>
  <si>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</si>
  <si>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</si>
  <si>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</si>
  <si>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</si>
  <si>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</si>
  <si>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</si>
  <si>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</si>
  <si>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</si>
  <si>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</si>
  <si>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</si>
  <si>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</si>
  <si>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</si>
  <si>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</si>
  <si>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</si>
  <si>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</si>
  <si>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</si>
  <si>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</si>
  <si>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</si>
  <si>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</si>
  <si>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</si>
  <si>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</si>
  <si>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</si>
  <si>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</si>
  <si>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</si>
  <si>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</si>
  <si>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</si>
  <si>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</si>
  <si>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</si>
  <si>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</si>
  <si>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</si>
  <si>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</si>
  <si>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</si>
  <si>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</si>
  <si>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</si>
  <si>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</si>
  <si>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</si>
  <si>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</si>
  <si>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</si>
  <si>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</si>
  <si>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</si>
  <si>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</si>
  <si>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</si>
  <si>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</si>
  <si>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</si>
  <si>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</si>
  <si>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</si>
  <si>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</si>
  <si>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</si>
  <si>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</si>
  <si>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</si>
  <si>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</si>
  <si>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</si>
  <si>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</si>
  <si>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</si>
  <si>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</si>
  <si>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</si>
  <si>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</si>
  <si>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</si>
  <si>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</si>
  <si>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</si>
  <si>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</si>
  <si>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</si>
  <si>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</si>
  <si>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</si>
  <si>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</si>
  <si>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</si>
  <si>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</si>
  <si>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</si>
  <si>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</si>
  <si>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</si>
  <si>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</si>
  <si>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</si>
  <si>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</si>
  <si>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</si>
  <si>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</si>
  <si>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</si>
  <si>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</si>
  <si>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</si>
  <si>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</si>
  <si>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</si>
  <si>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</si>
  <si>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</si>
  <si>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</si>
  <si>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</si>
  <si>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</si>
  <si>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</si>
  <si>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</si>
  <si>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</si>
  <si>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</si>
  <si>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</si>
  <si>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</si>
  <si>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</si>
  <si>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</si>
  <si>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</si>
  <si>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</si>
  <si>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</si>
  <si>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</si>
  <si>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</si>
  <si>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</si>
  <si>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</si>
  <si>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</si>
  <si>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</si>
  <si>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</si>
  <si>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</si>
  <si>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</si>
  <si>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</si>
  <si>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</si>
  <si>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</si>
  <si>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</si>
  <si>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</si>
  <si>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</si>
  <si>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</si>
  <si>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</si>
  <si>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</si>
  <si>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</si>
  <si>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</si>
  <si>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</si>
  <si>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</si>
  <si>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</si>
  <si>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</si>
  <si>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</si>
  <si>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</si>
  <si>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</si>
  <si>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</si>
  <si>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</si>
  <si>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</si>
  <si>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</si>
  <si>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</si>
  <si>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</si>
  <si>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</si>
  <si>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</si>
  <si>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</si>
  <si>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</si>
  <si>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</si>
  <si>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</si>
  <si>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</si>
  <si>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</si>
  <si>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</si>
  <si>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</si>
  <si>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</si>
  <si>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</si>
  <si>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</si>
  <si>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</si>
  <si>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</si>
  <si>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</si>
  <si>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</si>
  <si>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</si>
  <si>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</si>
  <si>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</si>
  <si>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</si>
  <si>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</si>
  <si>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</si>
  <si>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</si>
  <si>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</si>
  <si>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</si>
  <si>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</si>
  <si>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</si>
  <si>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</si>
  <si>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</si>
  <si>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</si>
  <si>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</si>
  <si>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</si>
  <si>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</si>
  <si>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</si>
  <si>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</si>
  <si>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</si>
  <si>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</si>
  <si>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</si>
  <si>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</si>
  <si>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</si>
  <si>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</si>
  <si>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</si>
  <si>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</si>
  <si>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</si>
  <si>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</si>
  <si>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</si>
  <si>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</si>
  <si>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</si>
  <si>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</si>
  <si>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</si>
  <si>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</si>
  <si>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</si>
  <si>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</si>
  <si>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</si>
  <si>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</si>
  <si>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</si>
  <si>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</si>
  <si>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</si>
  <si>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</si>
  <si>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</si>
  <si>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</si>
  <si>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</si>
  <si>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</si>
  <si>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</si>
  <si>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</si>
  <si>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</si>
  <si>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</si>
  <si>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</si>
  <si>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</si>
  <si>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</si>
  <si>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</si>
  <si>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</si>
  <si>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</si>
  <si>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</si>
  <si>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</si>
  <si>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</si>
  <si>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</si>
  <si>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</si>
  <si>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</si>
  <si>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</si>
  <si>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</si>
  <si>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</si>
  <si>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</si>
  <si>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</si>
  <si>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</si>
  <si>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</si>
  <si>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</si>
  <si>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</si>
  <si>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</si>
  <si>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</si>
  <si>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</si>
  <si>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</si>
  <si>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</si>
  <si>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</si>
  <si>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</si>
  <si>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</si>
  <si>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</si>
  <si>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</si>
  <si>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</si>
  <si>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</si>
  <si>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</si>
  <si>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</si>
  <si>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</si>
  <si>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</si>
  <si>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</si>
  <si>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</si>
  <si>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</si>
  <si>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</si>
  <si>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</si>
  <si>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</si>
  <si>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</si>
  <si>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</si>
  <si>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</si>
  <si>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</si>
  <si>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</si>
  <si>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</si>
  <si>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</si>
  <si>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</si>
  <si>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</si>
  <si>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</si>
  <si>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</si>
  <si>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</si>
  <si>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</si>
  <si>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</si>
  <si>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</si>
  <si>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</si>
  <si>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</si>
  <si>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</si>
  <si>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</si>
  <si>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</si>
  <si>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</si>
  <si>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</si>
  <si>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</si>
  <si>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</si>
  <si>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</si>
  <si>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</si>
  <si>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</si>
  <si>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</si>
  <si>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</si>
  <si>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</si>
  <si>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</si>
  <si>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</si>
  <si>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</si>
  <si>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</si>
  <si>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</si>
  <si>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</si>
  <si>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</si>
  <si>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</si>
  <si>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</si>
  <si>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</si>
  <si>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</si>
  <si>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</si>
  <si>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</si>
  <si>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</si>
  <si>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</si>
  <si>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</si>
  <si>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</si>
  <si>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</si>
  <si>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</si>
  <si>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</si>
  <si>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</si>
  <si>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</si>
  <si>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</si>
  <si>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</si>
  <si>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</si>
  <si>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</si>
  <si>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</si>
  <si>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</si>
  <si>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</si>
  <si>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</si>
  <si>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</si>
  <si>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</si>
  <si>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</si>
  <si>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</si>
  <si>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</si>
  <si>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</si>
  <si>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</si>
  <si>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</si>
  <si>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</si>
  <si>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</si>
  <si>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</si>
  <si>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</si>
  <si>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</si>
  <si>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</si>
  <si>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</si>
  <si>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</si>
  <si>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</si>
  <si>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</si>
  <si>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</si>
  <si>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</si>
  <si>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</si>
  <si>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</si>
  <si>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</si>
  <si>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</si>
  <si>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</si>
  <si>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</si>
  <si>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</si>
  <si>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</si>
  <si>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</si>
  <si>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</si>
  <si>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</si>
  <si>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</si>
  <si>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</si>
  <si>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</si>
  <si>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</si>
  <si>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</si>
  <si>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</si>
  <si>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</si>
  <si>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</si>
  <si>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</si>
  <si>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</si>
  <si>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</si>
  <si>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</si>
  <si>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</si>
  <si>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</si>
  <si>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</si>
  <si>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</si>
  <si>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</si>
  <si>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</si>
  <si>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</si>
  <si>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</si>
  <si>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</si>
  <si>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</si>
  <si>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</si>
  <si>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</si>
  <si>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</si>
  <si>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</si>
  <si>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</si>
  <si>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</si>
  <si>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</si>
  <si>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</si>
  <si>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</si>
  <si>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</si>
  <si>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</si>
  <si>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</si>
  <si>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</si>
  <si>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</si>
  <si>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</si>
  <si>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</si>
  <si>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</si>
  <si>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</si>
  <si>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</si>
  <si>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</si>
  <si>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</si>
  <si>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</si>
  <si>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</si>
  <si>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</si>
  <si>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</si>
  <si>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</si>
  <si>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</si>
  <si>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</si>
  <si>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</si>
  <si>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</si>
  <si>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</si>
  <si>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</si>
  <si>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</si>
  <si>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</si>
  <si>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</si>
  <si>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</si>
  <si>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</si>
  <si>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</si>
  <si>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</si>
  <si>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</si>
  <si>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</si>
  <si>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</si>
  <si>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</si>
  <si>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</si>
  <si>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</si>
  <si>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</si>
  <si>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</si>
  <si>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</si>
  <si>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</si>
  <si>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</si>
  <si>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</si>
  <si>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</si>
  <si>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</si>
  <si>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</si>
  <si>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</si>
  <si>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</si>
  <si>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</si>
  <si>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</si>
  <si>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</si>
  <si>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</si>
  <si>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</si>
  <si>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</si>
  <si>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</si>
  <si>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</si>
  <si>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</si>
  <si>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</si>
  <si>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</si>
  <si>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</si>
  <si>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</si>
  <si>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</si>
  <si>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</si>
  <si>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</si>
  <si>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</si>
  <si>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</si>
  <si>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</si>
  <si>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</si>
  <si>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</si>
  <si>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</si>
  <si>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</si>
  <si>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</si>
  <si>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</si>
  <si>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</si>
  <si>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</si>
  <si>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</si>
  <si>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</si>
  <si>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</si>
  <si>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</si>
  <si>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</si>
  <si>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</si>
  <si>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</si>
  <si>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</si>
  <si>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</si>
  <si>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</si>
  <si>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</si>
  <si>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</si>
  <si>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</si>
  <si>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</si>
  <si>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</si>
  <si>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</si>
  <si>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</si>
  <si>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</si>
  <si>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</si>
  <si>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</si>
  <si>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</si>
  <si>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</si>
  <si>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</si>
  <si>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</si>
  <si>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</si>
  <si>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</si>
  <si>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</si>
  <si>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</si>
  <si>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</si>
  <si>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</si>
  <si>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</si>
  <si>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</si>
  <si>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</si>
  <si>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</si>
  <si>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</si>
  <si>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</si>
  <si>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</si>
  <si>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</si>
  <si>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</si>
  <si>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</si>
  <si>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</si>
  <si>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</si>
  <si>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</si>
  <si>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</si>
  <si>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</si>
  <si>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</si>
  <si>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</si>
  <si>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</si>
  <si>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</si>
  <si>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</si>
  <si>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</si>
  <si>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</si>
  <si>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</si>
  <si>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</si>
  <si>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</si>
  <si>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</si>
  <si>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</si>
  <si>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</si>
  <si>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</si>
  <si>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</si>
  <si>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</si>
  <si>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</si>
  <si>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</si>
  <si>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</si>
  <si>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</si>
  <si>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</si>
  <si>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</si>
  <si>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</si>
  <si>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</si>
  <si>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</si>
  <si>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</si>
  <si>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</si>
  <si>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</si>
  <si>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</si>
  <si>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</si>
  <si>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</si>
  <si>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</si>
  <si>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</si>
  <si>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</si>
  <si>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</si>
  <si>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</si>
  <si>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</si>
  <si>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</si>
  <si>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</si>
  <si>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</si>
  <si>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</si>
  <si>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</si>
  <si>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</si>
  <si>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</si>
  <si>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</si>
  <si>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</si>
  <si>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</si>
  <si>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</si>
  <si>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</si>
  <si>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</si>
  <si>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</si>
  <si>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</si>
  <si>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</si>
  <si>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</si>
  <si>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</si>
  <si>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</si>
  <si>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</si>
  <si>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</si>
  <si>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</si>
  <si>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</si>
  <si>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</si>
  <si>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</si>
  <si>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</si>
  <si>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</si>
  <si>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</si>
  <si>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</si>
  <si>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</si>
  <si>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</si>
  <si>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</si>
  <si>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</si>
  <si>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</si>
  <si>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</si>
  <si>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</si>
  <si>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</si>
  <si>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</si>
  <si>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</si>
  <si>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</si>
  <si>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</si>
  <si>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</si>
  <si>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</si>
  <si>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</si>
  <si>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</si>
  <si>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</si>
  <si>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</si>
  <si>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</si>
  <si>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</si>
  <si>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</si>
  <si>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</si>
  <si>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</si>
  <si>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</si>
  <si>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</si>
  <si>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</si>
  <si>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</si>
  <si>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</si>
  <si>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</si>
  <si>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</si>
  <si>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</si>
  <si>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</si>
  <si>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</si>
  <si>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</si>
  <si>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</si>
  <si>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</si>
  <si>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</si>
  <si>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</si>
  <si>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</si>
  <si>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</si>
  <si>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</si>
  <si>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</si>
  <si>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</si>
  <si>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</si>
  <si>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</si>
  <si>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</si>
  <si>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</si>
  <si>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</si>
  <si>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</si>
  <si>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</si>
  <si>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</si>
  <si>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</si>
  <si>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</si>
  <si>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</si>
  <si>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</si>
  <si>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</si>
  <si>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</si>
  <si>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</si>
  <si>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</si>
  <si>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</si>
  <si>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</si>
  <si>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</si>
  <si>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</si>
  <si>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</si>
  <si>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</si>
  <si>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</si>
  <si>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</si>
  <si>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</si>
  <si>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</si>
  <si>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</si>
  <si>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</si>
  <si>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</si>
  <si>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</si>
  <si>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</si>
  <si>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</si>
  <si>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</si>
  <si>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</si>
  <si>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</si>
  <si>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</si>
  <si>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</si>
  <si>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</si>
  <si>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</si>
  <si>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</si>
  <si>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</si>
  <si>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</si>
  <si>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</si>
  <si>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</si>
  <si>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</si>
  <si>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</si>
  <si>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</si>
  <si>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</si>
  <si>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</si>
  <si>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</si>
  <si>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</si>
  <si>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</si>
  <si>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</si>
  <si>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</si>
  <si>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</si>
  <si>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</si>
  <si>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</si>
  <si>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</si>
  <si>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</si>
  <si>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</si>
  <si>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</si>
  <si>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</si>
  <si>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</si>
  <si>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</si>
  <si>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</si>
  <si>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</si>
  <si>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</si>
  <si>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</si>
  <si>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</si>
  <si>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</si>
  <si>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</si>
  <si>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</si>
  <si>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</si>
  <si>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</si>
  <si>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</si>
  <si>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</si>
  <si>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</si>
  <si>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</si>
  <si>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</si>
  <si>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</si>
  <si>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</si>
  <si>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</si>
  <si>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</si>
  <si>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</si>
  <si>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</si>
  <si>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</si>
  <si>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</si>
  <si>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</si>
  <si>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</si>
  <si>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</si>
  <si>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</si>
  <si>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</si>
  <si>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</si>
  <si>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</si>
  <si>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</si>
  <si>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</si>
  <si>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</si>
  <si>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</si>
  <si>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</si>
  <si>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</si>
  <si>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</si>
  <si>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</si>
  <si>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</si>
  <si>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</si>
  <si>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</si>
  <si>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</si>
  <si>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</si>
  <si>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</si>
  <si>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</si>
  <si>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</si>
  <si>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</si>
  <si>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</si>
  <si>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</si>
  <si>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</si>
  <si>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</si>
  <si>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</si>
  <si>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</si>
  <si>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</si>
  <si>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</si>
  <si>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</si>
  <si>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</si>
  <si>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</si>
  <si>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</si>
  <si>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</si>
  <si>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</si>
  <si>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</si>
  <si>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</si>
  <si>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</si>
  <si>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</si>
  <si>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</si>
  <si>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</si>
  <si>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</si>
  <si>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</si>
  <si>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</si>
  <si>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</si>
  <si>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</si>
  <si>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</si>
  <si>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</si>
  <si>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</si>
  <si>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</si>
  <si>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</si>
  <si>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</si>
  <si>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</si>
  <si>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</si>
  <si>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</si>
  <si>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</si>
  <si>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</si>
  <si>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</si>
  <si>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</si>
  <si>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</si>
  <si>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</si>
  <si>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</si>
  <si>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</si>
  <si>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</si>
  <si>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</si>
  <si>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</si>
  <si>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</si>
  <si>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</si>
  <si>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</si>
  <si>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</si>
  <si>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</si>
  <si>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</si>
  <si>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</si>
  <si>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</si>
  <si>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</si>
  <si>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</si>
  <si>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</si>
  <si>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</si>
  <si>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</si>
  <si>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</si>
  <si>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</si>
  <si>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</si>
  <si>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</si>
  <si>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</si>
  <si>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</si>
  <si>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</si>
  <si>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</si>
  <si>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</si>
  <si>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</si>
  <si>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</si>
  <si>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</si>
  <si>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</si>
  <si>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</si>
  <si>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</si>
  <si>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</si>
  <si>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</si>
  <si>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</si>
  <si>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</si>
  <si>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</si>
  <si>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</si>
  <si>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</si>
  <si>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</si>
  <si>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</si>
  <si>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</si>
  <si>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</si>
  <si>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</si>
  <si>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</si>
  <si>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</si>
  <si>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</si>
  <si>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</si>
  <si>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</si>
  <si>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</si>
  <si>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</si>
  <si>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</si>
  <si>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</si>
  <si>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</si>
  <si>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</si>
  <si>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</si>
  <si>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</si>
  <si>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</si>
  <si>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</si>
  <si>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</si>
  <si>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</si>
  <si>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</si>
  <si>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</si>
  <si>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</si>
  <si>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</si>
  <si>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</si>
  <si>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</si>
  <si>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</si>
  <si>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</si>
  <si>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</si>
  <si>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</si>
  <si>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</si>
  <si>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</si>
  <si>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</si>
  <si>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</si>
  <si>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</si>
  <si>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</si>
  <si>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</si>
  <si>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</si>
  <si>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</si>
  <si>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</si>
  <si>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</si>
  <si>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</si>
  <si>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</si>
  <si>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</si>
  <si>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</si>
  <si>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</si>
  <si>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</si>
  <si>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</si>
  <si>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</si>
  <si>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</si>
  <si>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</si>
  <si>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</si>
  <si>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</si>
  <si>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</si>
  <si>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</si>
  <si>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</si>
  <si>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</si>
  <si>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</si>
  <si>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</si>
  <si>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</si>
  <si>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</si>
  <si>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</si>
  <si>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</si>
  <si>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</si>
  <si>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</si>
  <si>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</si>
  <si>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</si>
  <si>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</si>
  <si>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</si>
  <si>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</si>
  <si>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</si>
  <si>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</si>
  <si>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</si>
  <si>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</si>
  <si>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</si>
  <si>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</si>
  <si>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</si>
  <si>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</si>
  <si>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</si>
  <si>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</si>
  <si>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</si>
  <si>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</si>
  <si>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</si>
  <si>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</si>
  <si>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</si>
  <si>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</si>
  <si>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</si>
  <si>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</si>
  <si>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</si>
  <si>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</si>
  <si>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</si>
  <si>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</si>
  <si>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</si>
  <si>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</si>
  <si>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</si>
  <si>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</si>
  <si>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</si>
  <si>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</si>
  <si>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</si>
  <si>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</si>
  <si>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</si>
  <si>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</si>
  <si>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</si>
  <si>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</si>
  <si>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</si>
  <si>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</si>
  <si>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</si>
  <si>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</si>
  <si>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</si>
  <si>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</si>
  <si>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</si>
  <si>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</si>
  <si>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</si>
  <si>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</si>
  <si>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</si>
  <si>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</si>
  <si>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</si>
  <si>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</si>
  <si>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</si>
  <si>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</si>
  <si>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</si>
  <si>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</si>
  <si>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</si>
  <si>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</si>
  <si>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</si>
  <si>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</si>
  <si>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</si>
  <si>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</si>
  <si>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</si>
  <si>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</si>
  <si>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</si>
  <si>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</si>
  <si>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</si>
  <si>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</si>
  <si>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</si>
  <si>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</si>
  <si>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</si>
  <si>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</si>
  <si>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</si>
  <si>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</si>
  <si>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</si>
  <si>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</si>
  <si>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</si>
  <si>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</si>
  <si>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</si>
  <si>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</si>
  <si>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</si>
  <si>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</si>
  <si>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</si>
  <si>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</si>
  <si>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</si>
  <si>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</si>
  <si>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</si>
  <si>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</si>
  <si>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</si>
  <si>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</si>
  <si>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</si>
  <si>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</si>
  <si>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</si>
  <si>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</si>
  <si>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</si>
  <si>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</si>
  <si>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</si>
  <si>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</si>
  <si>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</si>
  <si>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</si>
  <si>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</si>
  <si>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</si>
  <si>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</si>
  <si>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</si>
  <si>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</si>
  <si>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</si>
  <si>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</si>
  <si>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</si>
  <si>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</si>
  <si>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</si>
  <si>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</si>
  <si>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</si>
  <si>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</si>
  <si>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</si>
  <si>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</si>
  <si>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</si>
  <si>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</si>
  <si>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</si>
  <si>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</si>
  <si>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</si>
  <si>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</si>
  <si>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</si>
  <si>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</si>
  <si>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</si>
  <si>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</si>
  <si>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</si>
  <si>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</si>
  <si>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</si>
  <si>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</si>
  <si>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</si>
  <si>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</si>
  <si>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</si>
  <si>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</si>
  <si>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</si>
  <si>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</si>
  <si>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</si>
  <si>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</si>
  <si>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</si>
  <si>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</si>
  <si>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</si>
  <si>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</si>
  <si>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</si>
  <si>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</si>
  <si>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</si>
  <si>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</si>
  <si>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</si>
  <si>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</si>
  <si>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</si>
  <si>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</si>
  <si>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</si>
  <si>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</si>
  <si>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</si>
  <si>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</si>
  <si>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</si>
  <si>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</si>
  <si>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</si>
  <si>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</si>
  <si>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</si>
  <si>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</si>
  <si>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</si>
  <si>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</si>
  <si>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</si>
  <si>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</si>
  <si>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</si>
  <si>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</si>
  <si>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</si>
  <si>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</si>
  <si>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</si>
  <si>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</si>
  <si>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</si>
  <si>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</si>
  <si>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</si>
  <si>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</si>
  <si>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</si>
  <si>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</si>
  <si>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</si>
  <si>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</si>
  <si>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</si>
  <si>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</si>
  <si>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</si>
  <si>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</si>
  <si>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</si>
  <si>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</si>
  <si>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</si>
  <si>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</si>
  <si>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</si>
  <si>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</si>
  <si>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</si>
  <si>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</si>
  <si>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</si>
  <si>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</si>
  <si>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</si>
  <si>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</si>
  <si>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</si>
  <si>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</si>
  <si>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</si>
  <si>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</si>
  <si>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</si>
  <si>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</si>
  <si>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</si>
  <si>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</si>
  <si>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</si>
  <si>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</si>
  <si>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</si>
  <si>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</si>
  <si>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</si>
  <si>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</si>
  <si>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</si>
  <si>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</si>
  <si>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</si>
  <si>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</si>
  <si>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</si>
  <si>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</si>
  <si>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</si>
  <si>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</si>
  <si>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</si>
  <si>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</si>
  <si>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</si>
  <si>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</si>
  <si>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</si>
  <si>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</si>
  <si>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</si>
  <si>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</si>
  <si>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</si>
  <si>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</si>
  <si>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</si>
  <si>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</si>
  <si>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</si>
  <si>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</si>
  <si>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</si>
  <si>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</si>
  <si>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</si>
  <si>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</si>
  <si>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</si>
  <si>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</si>
  <si>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</si>
  <si>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</si>
  <si>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</si>
  <si>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</si>
  <si>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</si>
  <si>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</si>
  <si>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</si>
  <si>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</si>
  <si>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</si>
  <si>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</si>
  <si>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</si>
  <si>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</si>
  <si>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</si>
  <si>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</si>
  <si>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</si>
  <si>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</si>
  <si>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</si>
  <si>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</si>
  <si>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</si>
  <si>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</si>
  <si>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</si>
  <si>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</si>
  <si>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</si>
  <si>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</si>
  <si>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</si>
  <si>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</si>
  <si>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</si>
  <si>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</si>
  <si>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</si>
  <si>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</si>
  <si>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</si>
  <si>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</si>
  <si>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</si>
  <si>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</si>
  <si>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</si>
  <si>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</si>
  <si>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</si>
  <si>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</si>
  <si>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</si>
  <si>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</si>
  <si>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</si>
  <si>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</si>
  <si>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</si>
  <si>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</si>
  <si>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</si>
  <si>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</si>
  <si>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</si>
  <si>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</si>
  <si>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</si>
  <si>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</si>
  <si>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</si>
  <si>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</si>
  <si>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</si>
  <si>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</si>
  <si>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</si>
  <si>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</si>
  <si>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</si>
  <si>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</si>
  <si>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</si>
  <si>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</si>
  <si>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</si>
  <si>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</si>
  <si>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</si>
  <si>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</si>
  <si>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</si>
  <si>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</si>
  <si>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</si>
  <si>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</si>
  <si>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</si>
  <si>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</si>
  <si>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</si>
  <si>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</si>
  <si>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</si>
  <si>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</si>
  <si>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</si>
  <si>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</si>
  <si>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</si>
  <si>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</si>
  <si>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</si>
  <si>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</si>
  <si>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</si>
  <si>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</si>
  <si>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</si>
  <si>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</si>
  <si>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</si>
  <si>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</si>
  <si>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</si>
  <si>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</si>
  <si>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</si>
  <si>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</si>
  <si>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</si>
  <si>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</si>
  <si>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</si>
  <si>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</si>
  <si>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</si>
  <si>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</si>
  <si>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</si>
  <si>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</si>
  <si>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</si>
  <si>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</si>
  <si>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</si>
  <si>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</si>
  <si>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</si>
  <si>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</si>
  <si>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</si>
  <si>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</si>
  <si>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</si>
  <si>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</si>
  <si>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</si>
  <si>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</si>
  <si>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</si>
  <si>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</si>
  <si>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</si>
  <si>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</si>
  <si>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</si>
  <si>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</si>
  <si>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</si>
  <si>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</si>
  <si>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</si>
  <si>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</si>
  <si>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</si>
  <si>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</si>
  <si>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</si>
  <si>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</si>
  <si>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</si>
  <si>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</si>
  <si>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</si>
  <si>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</si>
  <si>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</si>
  <si>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</si>
  <si>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</si>
  <si>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</si>
  <si>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</si>
  <si>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</si>
  <si>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</si>
  <si>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</si>
  <si>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</si>
  <si>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</si>
  <si>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</si>
  <si>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</si>
  <si>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</si>
  <si>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</si>
  <si>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</si>
  <si>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</si>
  <si>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</si>
  <si>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</si>
  <si>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</si>
  <si>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</si>
  <si>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</si>
  <si>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</si>
  <si>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</si>
  <si>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</si>
  <si>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</si>
  <si>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</si>
  <si>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</si>
  <si>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</si>
  <si>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</si>
  <si>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</si>
  <si>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</si>
  <si>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</si>
  <si>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</si>
  <si>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</si>
  <si>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</si>
  <si>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</si>
  <si>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</si>
  <si>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</si>
  <si>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</si>
  <si>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</si>
  <si>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</si>
  <si>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</si>
  <si>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</si>
  <si>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</si>
  <si>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</si>
  <si>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</si>
  <si>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</si>
  <si>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</si>
  <si>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</si>
  <si>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</si>
  <si>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</si>
  <si>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</si>
  <si>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</si>
  <si>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</si>
  <si>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</si>
  <si>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</si>
  <si>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</si>
  <si>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</si>
  <si>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</si>
  <si>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</si>
  <si>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</si>
  <si>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</si>
  <si>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</si>
  <si>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</si>
  <si>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</si>
  <si>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</si>
  <si>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</si>
  <si>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</si>
  <si>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</si>
  <si>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</si>
  <si>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</si>
  <si>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</si>
  <si>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</si>
  <si>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</si>
  <si>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</si>
  <si>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</si>
  <si>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</si>
  <si>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</si>
  <si>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</si>
  <si>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</si>
  <si>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</si>
  <si>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</si>
  <si>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</si>
  <si>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</si>
  <si>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</si>
  <si>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</si>
  <si>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</si>
  <si>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</si>
  <si>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</si>
  <si>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</si>
  <si>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</si>
  <si>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</si>
  <si>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</si>
  <si>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</si>
  <si>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</si>
  <si>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</si>
  <si>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</si>
  <si>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</si>
  <si>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</si>
  <si>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</si>
  <si>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</si>
  <si>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</si>
  <si>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</si>
  <si>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</si>
  <si>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</si>
  <si>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</si>
  <si>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</si>
  <si>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</si>
  <si>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</si>
  <si>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</si>
  <si>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</si>
  <si>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</si>
  <si>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</si>
  <si>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</si>
  <si>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</si>
  <si>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</si>
  <si>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</si>
  <si>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</si>
  <si>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</si>
  <si>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</si>
  <si>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</si>
  <si>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</si>
  <si>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</si>
  <si>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</si>
  <si>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</si>
  <si>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</si>
  <si>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</si>
  <si>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</si>
  <si>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</si>
  <si>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</si>
  <si>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</si>
  <si>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</si>
  <si>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</si>
  <si>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</si>
  <si>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</si>
  <si>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</si>
  <si>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</si>
  <si>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</si>
  <si>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</si>
  <si>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</si>
  <si>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</si>
  <si>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</si>
  <si>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</si>
  <si>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</si>
  <si>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</si>
  <si>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</si>
  <si>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</si>
  <si>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</si>
  <si>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</si>
  <si>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</si>
  <si>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</si>
  <si>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</si>
  <si>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</si>
  <si>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</si>
  <si>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</si>
  <si>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</si>
  <si>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</si>
  <si>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</si>
  <si>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</si>
  <si>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</si>
  <si>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</si>
  <si>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</si>
  <si>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</si>
  <si>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</si>
  <si>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</si>
  <si>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</si>
  <si>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</si>
  <si>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</si>
  <si>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</si>
  <si>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</si>
  <si>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</si>
  <si>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</si>
  <si>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</si>
  <si>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</si>
  <si>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</si>
  <si>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</si>
  <si>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</si>
  <si>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</si>
  <si>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</si>
  <si>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</si>
  <si>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</si>
  <si>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</si>
  <si>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</si>
  <si>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</si>
  <si>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</si>
  <si>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</si>
  <si>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</si>
  <si>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</si>
  <si>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</si>
  <si>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</si>
  <si>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</si>
  <si>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</si>
  <si>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</si>
  <si>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</si>
  <si>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</si>
  <si>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</si>
  <si>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</si>
  <si>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</si>
  <si>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</si>
  <si>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</si>
  <si>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</si>
  <si>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</si>
  <si>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</si>
  <si>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</si>
  <si>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</si>
  <si>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</si>
  <si>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</si>
  <si>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</si>
  <si>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</si>
  <si>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</si>
  <si>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</si>
  <si>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</si>
  <si>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</si>
  <si>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</si>
  <si>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</si>
  <si>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</si>
  <si>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</si>
  <si>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</si>
  <si>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</si>
  <si>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</si>
  <si>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</si>
  <si>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</si>
  <si>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</si>
  <si>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</si>
  <si>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</si>
  <si>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</si>
  <si>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</si>
  <si>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</si>
  <si>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</si>
  <si>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</si>
  <si>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</si>
  <si>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</si>
  <si>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</si>
  <si>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</si>
  <si>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</si>
  <si>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</si>
  <si>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</si>
  <si>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</si>
  <si>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</si>
  <si>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</si>
  <si>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</si>
  <si>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</si>
  <si>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</si>
  <si>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</si>
  <si>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</si>
  <si>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</si>
  <si>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</si>
  <si>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</si>
  <si>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</si>
  <si>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</si>
  <si>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</si>
  <si>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</si>
  <si>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</si>
  <si>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</si>
  <si>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</si>
  <si>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</si>
  <si>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</si>
  <si>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</si>
  <si>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</si>
  <si>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</si>
  <si>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</si>
  <si>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</si>
  <si>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</si>
  <si>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</si>
  <si>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</si>
  <si>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</si>
  <si>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</si>
  <si>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</si>
  <si>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</si>
  <si>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</si>
  <si>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</si>
  <si>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</si>
  <si>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</si>
  <si>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</si>
  <si>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</si>
  <si>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</si>
  <si>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</si>
  <si>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</si>
  <si>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</si>
  <si>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</si>
  <si>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</si>
  <si>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</si>
  <si>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</si>
  <si>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</si>
  <si>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</si>
  <si>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</si>
  <si>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</si>
  <si>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</si>
  <si>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</si>
  <si>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</si>
  <si>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</si>
  <si>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</si>
  <si>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</si>
  <si>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</si>
  <si>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</si>
  <si>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</si>
  <si>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</si>
  <si>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</si>
  <si>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</si>
  <si>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</si>
  <si>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</si>
  <si>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</si>
  <si>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</si>
  <si>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</si>
  <si>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</si>
  <si>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</si>
  <si>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</si>
  <si>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</si>
  <si>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</si>
  <si>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</si>
  <si>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</si>
  <si>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</si>
  <si>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</si>
  <si>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</si>
  <si>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</si>
  <si>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</si>
  <si>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</si>
  <si>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</si>
  <si>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</si>
  <si>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</si>
  <si>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</si>
  <si>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</si>
  <si>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</si>
  <si>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</si>
  <si>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</si>
  <si>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</si>
  <si>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</si>
  <si>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</si>
  <si>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</si>
  <si>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</si>
  <si>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</si>
  <si>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</si>
  <si>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</si>
  <si>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</si>
  <si>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</si>
  <si>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</si>
  <si>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</si>
  <si>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</si>
  <si>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</si>
  <si>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</si>
  <si>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</si>
  <si>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</si>
  <si>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</si>
  <si>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</si>
  <si>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</si>
  <si>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</si>
  <si>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</si>
  <si>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</si>
  <si>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</si>
  <si>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</si>
  <si>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</si>
  <si>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</si>
  <si>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</si>
  <si>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</si>
  <si>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</si>
  <si>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</si>
  <si>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</si>
  <si>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</si>
  <si>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</si>
  <si>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</si>
  <si>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</si>
  <si>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</si>
  <si>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</si>
  <si>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</si>
  <si>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</si>
  <si>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</si>
  <si>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</si>
  <si>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</si>
  <si>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</si>
  <si>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</si>
  <si>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</si>
  <si>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</si>
  <si>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</si>
  <si>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</si>
  <si>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</si>
  <si>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</si>
  <si>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</si>
  <si>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</si>
  <si>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</si>
  <si>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</si>
  <si>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</si>
  <si>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</si>
  <si>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</si>
  <si>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</si>
  <si>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</si>
  <si>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</si>
  <si>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</si>
  <si>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</si>
  <si>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</si>
  <si>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</si>
  <si>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</si>
  <si>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</si>
  <si>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</si>
  <si>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</si>
  <si>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</si>
  <si>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</si>
  <si>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</si>
  <si>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</si>
  <si>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</si>
  <si>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</si>
  <si>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</si>
  <si>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</si>
  <si>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</si>
  <si>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</si>
  <si>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</si>
  <si>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</si>
  <si>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</si>
  <si>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</si>
  <si>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</si>
  <si>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</si>
  <si>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</si>
  <si>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</si>
  <si>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</si>
  <si>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</si>
  <si>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</si>
  <si>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</si>
  <si>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</si>
  <si>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</si>
  <si>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</si>
  <si>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</si>
  <si>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</si>
  <si>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</si>
  <si>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</si>
  <si>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</si>
  <si>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</si>
  <si>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</si>
  <si>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</si>
  <si>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</si>
  <si>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</si>
  <si>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</si>
  <si>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</si>
  <si>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</si>
  <si>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</si>
  <si>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</si>
  <si>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</si>
  <si>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</si>
  <si>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</si>
  <si>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</si>
  <si>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</si>
  <si>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</si>
  <si>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</si>
  <si>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</si>
  <si>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</si>
  <si>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</si>
  <si>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</si>
  <si>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</si>
  <si>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</si>
  <si>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</si>
  <si>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</si>
  <si>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</si>
  <si>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</si>
  <si>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</si>
  <si>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</si>
  <si>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</si>
  <si>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</si>
  <si>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</si>
  <si>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</si>
  <si>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</si>
  <si>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</si>
  <si>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</si>
  <si>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</si>
  <si>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</si>
  <si>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</si>
  <si>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</si>
  <si>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</si>
  <si>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</si>
  <si>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</si>
  <si>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</si>
  <si>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</si>
  <si>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</si>
  <si>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</si>
  <si>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</si>
  <si>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</si>
  <si>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</si>
  <si>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</si>
  <si>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</si>
  <si>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</si>
  <si>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</si>
  <si>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</si>
  <si>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</si>
  <si>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</si>
  <si>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</si>
  <si>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</si>
  <si>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</si>
  <si>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</si>
  <si>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</si>
  <si>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</si>
  <si>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</si>
  <si>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</si>
  <si>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</si>
  <si>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</si>
  <si>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</si>
  <si>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</si>
  <si>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</si>
  <si>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</si>
  <si>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</si>
  <si>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</si>
  <si>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</si>
  <si>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</si>
  <si>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</si>
  <si>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</si>
  <si>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</si>
  <si>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</si>
  <si>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</si>
  <si>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</si>
  <si>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</si>
  <si>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</si>
  <si>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</si>
  <si>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</si>
  <si>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</si>
  <si>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</si>
  <si>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</si>
  <si>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</si>
  <si>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</si>
  <si>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</si>
  <si>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</si>
  <si>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</si>
  <si>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</si>
  <si>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</si>
  <si>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</si>
  <si>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</si>
  <si>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</si>
  <si>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</si>
  <si>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</si>
  <si>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</si>
  <si>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</si>
  <si>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</si>
  <si>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</si>
  <si>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</si>
  <si>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</si>
  <si>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</si>
  <si>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</si>
  <si>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</si>
  <si>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</si>
  <si>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</si>
  <si>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</si>
  <si>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</si>
  <si>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</si>
  <si>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</si>
  <si>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</si>
  <si>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</si>
  <si>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</si>
  <si>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</si>
  <si>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</si>
  <si>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</si>
  <si>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</si>
  <si>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</si>
  <si>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</si>
  <si>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</si>
  <si>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</si>
  <si>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</si>
  <si>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</si>
  <si>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</si>
  <si>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</si>
  <si>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</si>
  <si>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</si>
  <si>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</si>
  <si>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</si>
  <si>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</si>
  <si>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</si>
  <si>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</si>
  <si>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</si>
  <si>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</si>
  <si>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</si>
  <si>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</si>
  <si>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</si>
  <si>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</si>
  <si>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</si>
  <si>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</si>
  <si>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</si>
  <si>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</si>
  <si>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</si>
  <si>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</si>
  <si>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</si>
  <si>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</si>
  <si>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</si>
  <si>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</si>
  <si>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</si>
  <si>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</si>
  <si>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</si>
  <si>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</si>
  <si>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</si>
  <si>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</si>
  <si>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</si>
  <si>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</si>
  <si>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</si>
  <si>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</si>
  <si>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</si>
  <si>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</si>
  <si>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</si>
  <si>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</si>
  <si>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</si>
  <si>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</si>
  <si>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</si>
  <si>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</si>
  <si>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</si>
  <si>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</si>
  <si>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</si>
  <si>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</si>
  <si>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</si>
  <si>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</si>
  <si>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</si>
  <si>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</si>
  <si>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</si>
  <si>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</si>
  <si>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</si>
  <si>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</si>
  <si>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</si>
  <si>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</si>
  <si>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</si>
  <si>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</si>
  <si>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</si>
  <si>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</si>
  <si>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</si>
  <si>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</si>
  <si>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</si>
  <si>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</si>
  <si>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</si>
  <si>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</si>
  <si>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</si>
  <si>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</si>
  <si>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</si>
  <si>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</si>
  <si>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</si>
  <si>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</si>
  <si>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</si>
  <si>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</si>
  <si>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</si>
  <si>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</si>
  <si>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</si>
  <si>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</si>
  <si>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</si>
  <si>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</si>
  <si>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</si>
  <si>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</si>
  <si>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</si>
  <si>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</si>
  <si>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</si>
  <si>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</si>
  <si>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</si>
  <si>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</si>
  <si>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</si>
  <si>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</si>
  <si>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</si>
  <si>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</si>
  <si>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</si>
  <si>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</si>
  <si>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</si>
  <si>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</si>
  <si>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</si>
  <si>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</si>
  <si>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</si>
  <si>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</si>
  <si>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</si>
  <si>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</si>
  <si>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</si>
  <si>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</si>
  <si>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</si>
  <si>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</si>
  <si>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</si>
  <si>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</si>
  <si>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</si>
  <si>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</si>
  <si>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</si>
  <si>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</si>
  <si>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</si>
  <si>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</si>
  <si>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</si>
  <si>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</si>
  <si>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</si>
  <si>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</si>
  <si>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</si>
  <si>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</si>
  <si>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</si>
  <si>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</si>
  <si>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</si>
  <si>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</si>
  <si>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</si>
  <si>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</si>
  <si>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</si>
  <si>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</si>
  <si>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</si>
  <si>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</si>
  <si>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</si>
  <si>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</si>
  <si>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</si>
  <si>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</si>
  <si>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</si>
  <si>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</si>
  <si>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</si>
  <si>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</si>
  <si>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</si>
  <si>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</si>
  <si>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</si>
  <si>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</si>
  <si>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</si>
  <si>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</si>
  <si>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</si>
  <si>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</si>
  <si>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</si>
  <si>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</si>
  <si>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</si>
  <si>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</si>
  <si>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</si>
  <si>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</si>
  <si>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</si>
  <si>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</si>
  <si>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</si>
  <si>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</si>
  <si>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</si>
  <si>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</si>
  <si>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</si>
  <si>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</si>
  <si>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</si>
  <si>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</si>
  <si>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</si>
  <si>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</si>
  <si>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</si>
  <si>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</si>
  <si>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</si>
  <si>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</si>
  <si>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</si>
  <si>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</si>
  <si>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</si>
  <si>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</si>
  <si>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</si>
  <si>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</si>
  <si>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</si>
  <si>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</si>
  <si>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</si>
  <si>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</si>
  <si>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</si>
  <si>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</si>
  <si>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</si>
  <si>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</si>
  <si>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</si>
  <si>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</si>
  <si>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</si>
  <si>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</si>
  <si>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</si>
  <si>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</si>
  <si>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</si>
  <si>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</si>
  <si>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</si>
  <si>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</si>
  <si>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</si>
  <si>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</si>
  <si>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</si>
  <si>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</si>
  <si>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</si>
  <si>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</si>
  <si>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</si>
  <si>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</si>
  <si>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</si>
  <si>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</si>
  <si>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</si>
  <si>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</si>
  <si>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</si>
  <si>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</si>
  <si>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</si>
  <si>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</si>
  <si>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</si>
  <si>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</si>
  <si>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</si>
  <si>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</si>
  <si>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</si>
  <si>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</si>
  <si>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</si>
  <si>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</si>
  <si>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</si>
  <si>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</si>
  <si>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</si>
  <si>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</si>
  <si>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</si>
  <si>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</si>
  <si>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</si>
  <si>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</si>
  <si>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</si>
  <si>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</si>
  <si>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</si>
  <si>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</si>
  <si>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</si>
  <si>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</si>
  <si>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</si>
  <si>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</si>
  <si>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</si>
  <si>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</si>
  <si>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</si>
  <si>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</si>
  <si>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</si>
  <si>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</si>
  <si>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</si>
  <si>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</si>
  <si>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</si>
  <si>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</si>
  <si>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</si>
  <si>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</si>
  <si>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</si>
  <si>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</si>
  <si>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</si>
  <si>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</si>
  <si>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</si>
  <si>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</si>
  <si>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</si>
  <si>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</si>
  <si>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</si>
  <si>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</si>
  <si>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</si>
  <si>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</si>
  <si>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</si>
  <si>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</si>
  <si>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</si>
  <si>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</si>
  <si>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</si>
  <si>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</si>
  <si>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</si>
  <si>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</si>
  <si>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</si>
  <si>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</si>
  <si>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</si>
  <si>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</si>
  <si>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</si>
  <si>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</si>
  <si>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</si>
  <si>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</si>
  <si>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</si>
  <si>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</si>
  <si>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</si>
  <si>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</si>
  <si>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</si>
  <si>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</si>
  <si>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</si>
  <si>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</si>
  <si>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</si>
  <si>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</si>
  <si>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</si>
  <si>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</si>
  <si>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</si>
  <si>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</si>
  <si>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</si>
  <si>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</si>
  <si>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</si>
  <si>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</si>
  <si>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</si>
  <si>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</si>
  <si>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</si>
  <si>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</si>
  <si>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</si>
  <si>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</si>
  <si>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</si>
  <si>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</si>
  <si>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</si>
  <si>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</si>
  <si>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</si>
  <si>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</si>
  <si>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</si>
  <si>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</si>
  <si>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</si>
  <si>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</si>
  <si>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</si>
  <si>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</si>
  <si>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</si>
  <si>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</si>
  <si>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</si>
  <si>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</si>
  <si>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</si>
  <si>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</si>
  <si>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</si>
  <si>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</si>
  <si>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</si>
  <si>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</si>
  <si>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</si>
  <si>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</si>
  <si>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</si>
  <si>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</si>
  <si>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</si>
  <si>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</si>
  <si>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</si>
  <si>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</si>
  <si>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</si>
  <si>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</si>
  <si>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</si>
  <si>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</si>
  <si>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</si>
  <si>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</si>
  <si>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</si>
  <si>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</si>
  <si>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</si>
  <si>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</si>
  <si>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</si>
  <si>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</si>
  <si>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</si>
  <si>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</si>
  <si>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</si>
  <si>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</si>
  <si>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</si>
  <si>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</si>
  <si>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</si>
  <si>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</si>
  <si>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</si>
  <si>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</si>
  <si>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</si>
  <si>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</si>
  <si>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</si>
  <si>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</si>
  <si>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</si>
  <si>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</si>
  <si>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</si>
  <si>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</si>
  <si>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</si>
  <si>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</si>
  <si>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</si>
  <si>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</si>
  <si>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</si>
  <si>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</si>
  <si>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</si>
  <si>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</si>
  <si>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</si>
  <si>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</si>
  <si>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</si>
  <si>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</si>
  <si>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</si>
  <si>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</si>
  <si>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</si>
  <si>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</si>
  <si>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</si>
  <si>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</si>
  <si>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</si>
  <si>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</si>
  <si>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</si>
  <si>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</si>
  <si>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</si>
  <si>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</si>
  <si>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</si>
  <si>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</si>
  <si>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</si>
  <si>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</si>
  <si>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</si>
  <si>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</si>
  <si>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</si>
  <si>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</si>
  <si>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</si>
  <si>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</si>
  <si>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</si>
  <si>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</si>
  <si>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</si>
  <si>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</si>
  <si>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</si>
  <si>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</si>
  <si>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</si>
  <si>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</si>
  <si>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</si>
  <si>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</si>
  <si>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</si>
  <si>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</si>
  <si>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</si>
  <si>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</si>
  <si>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</si>
  <si>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</si>
  <si>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</si>
  <si>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</si>
  <si>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</si>
  <si>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</si>
  <si>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</si>
  <si>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</si>
  <si>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</si>
  <si>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</si>
  <si>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</si>
  <si>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</si>
  <si>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</si>
  <si>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</si>
  <si>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</si>
  <si>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</si>
  <si>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</si>
  <si>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</si>
  <si>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</si>
  <si>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</si>
  <si>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</si>
  <si>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</si>
  <si>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</si>
  <si>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</si>
  <si>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</si>
  <si>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</si>
  <si>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</si>
  <si>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</si>
  <si>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</si>
  <si>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</si>
  <si>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</si>
  <si>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</si>
  <si>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</si>
  <si>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</si>
  <si>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</si>
  <si>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</si>
  <si>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</si>
  <si>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</si>
  <si>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</si>
  <si>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</si>
  <si>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</si>
  <si>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</si>
  <si>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</si>
  <si>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</si>
  <si>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</si>
  <si>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</si>
  <si>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</si>
  <si>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</si>
  <si>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</si>
  <si>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</si>
  <si>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</si>
  <si>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</si>
  <si>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</si>
  <si>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</si>
  <si>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</si>
  <si>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</si>
  <si>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</si>
  <si>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</si>
  <si>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</si>
  <si>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</si>
  <si>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</si>
  <si>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</si>
  <si>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</si>
  <si>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</si>
  <si>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</si>
  <si>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</si>
  <si>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</si>
  <si>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</si>
  <si>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</si>
  <si>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</si>
  <si>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</si>
  <si>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</si>
  <si>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</si>
  <si>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</si>
  <si>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</si>
  <si>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</si>
  <si>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</si>
  <si>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</si>
  <si>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</si>
  <si>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</si>
  <si>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</si>
  <si>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</si>
  <si>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</si>
  <si>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</si>
  <si>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</si>
  <si>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</si>
  <si>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</si>
  <si>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</si>
  <si>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</si>
  <si>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</si>
  <si>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</si>
  <si>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</si>
  <si>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</si>
  <si>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</si>
  <si>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</si>
  <si>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</si>
  <si>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</si>
  <si>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</si>
  <si>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</si>
  <si>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</si>
  <si>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</si>
  <si>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</si>
  <si>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</si>
  <si>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</si>
  <si>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</si>
  <si>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</si>
  <si>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</si>
  <si>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</si>
  <si>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</si>
  <si>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</si>
  <si>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</si>
  <si>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</si>
  <si>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</si>
  <si>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</si>
  <si>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</si>
  <si>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</si>
  <si>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</si>
  <si>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</si>
  <si>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</si>
  <si>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</si>
  <si>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</si>
  <si>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</si>
  <si>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</si>
  <si>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</si>
  <si>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</si>
  <si>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</si>
  <si>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</si>
  <si>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</si>
  <si>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</si>
  <si>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</si>
  <si>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</si>
  <si>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</si>
  <si>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</si>
  <si>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</si>
  <si>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</si>
  <si>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</si>
  <si>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</si>
  <si>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</si>
  <si>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</si>
  <si>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</si>
  <si>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</si>
  <si>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</si>
  <si>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</si>
  <si>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</si>
  <si>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</si>
  <si>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</si>
  <si>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</si>
  <si>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</si>
  <si>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</si>
  <si>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</si>
  <si>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</si>
  <si>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</si>
  <si>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</si>
  <si>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</si>
  <si>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</si>
  <si>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</si>
  <si>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</si>
  <si>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</si>
  <si>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</si>
  <si>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</si>
  <si>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</si>
  <si>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</si>
  <si>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</si>
  <si>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</si>
  <si>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</si>
  <si>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</si>
  <si>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</si>
  <si>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</si>
  <si>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</si>
  <si>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</si>
  <si>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</si>
  <si>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</si>
  <si>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</si>
  <si>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</si>
  <si>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</si>
  <si>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</si>
  <si>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</si>
  <si>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</si>
  <si>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</si>
  <si>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</si>
  <si>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</si>
  <si>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</si>
  <si>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</si>
  <si>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</si>
  <si>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</si>
  <si>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</si>
  <si>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</si>
  <si>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</si>
  <si>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</si>
  <si>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</si>
  <si>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</si>
  <si>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</si>
  <si>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</si>
  <si>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</si>
  <si>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</si>
  <si>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</si>
  <si>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</si>
  <si>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</si>
  <si>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</si>
  <si>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</si>
  <si>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</si>
  <si>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</si>
  <si>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</si>
  <si>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</si>
  <si>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</si>
  <si>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</si>
  <si>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</si>
  <si>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</si>
  <si>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</si>
  <si>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</si>
  <si>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</si>
  <si>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</si>
  <si>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</si>
  <si>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</si>
  <si>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</si>
  <si>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</si>
  <si>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</si>
  <si>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</si>
  <si>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</si>
  <si>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</si>
  <si>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</si>
  <si>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</si>
  <si>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</si>
  <si>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</si>
  <si>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</si>
  <si>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</si>
  <si>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</si>
  <si>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</si>
  <si>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</si>
  <si>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</si>
  <si>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</si>
  <si>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</si>
  <si>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</si>
  <si>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</si>
  <si>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</si>
  <si>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</si>
  <si>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</si>
  <si>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</si>
  <si>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</si>
  <si>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</si>
  <si>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</si>
  <si>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</si>
  <si>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</si>
  <si>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</si>
  <si>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</si>
  <si>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</si>
  <si>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</si>
  <si>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</si>
  <si>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</si>
  <si>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</si>
  <si>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</si>
  <si>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</si>
  <si>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</si>
  <si>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</si>
  <si>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</si>
  <si>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</si>
  <si>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</si>
  <si>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</si>
  <si>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</si>
  <si>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</si>
  <si>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</si>
  <si>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</si>
  <si>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</si>
  <si>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</si>
  <si>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</si>
  <si>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</si>
  <si>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</si>
  <si>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</si>
  <si>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</si>
  <si>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</si>
  <si>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</si>
  <si>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</si>
  <si>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</si>
  <si>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</si>
  <si>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</si>
  <si>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</si>
  <si>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</si>
  <si>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</si>
  <si>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</si>
  <si>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</si>
  <si>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</si>
  <si>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</si>
  <si>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</si>
  <si>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</si>
  <si>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</si>
  <si>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</si>
  <si>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</si>
  <si>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</si>
  <si>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</si>
  <si>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</si>
  <si>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</si>
  <si>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</si>
  <si>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</si>
  <si>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</si>
  <si>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</si>
  <si>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</si>
  <si>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</si>
  <si>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</si>
  <si>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</si>
  <si>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</si>
  <si>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</si>
  <si>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</si>
  <si>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</si>
  <si>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</si>
  <si>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</si>
  <si>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</si>
  <si>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</si>
  <si>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</si>
  <si>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</si>
  <si>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</si>
  <si>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</si>
  <si>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</si>
  <si>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</si>
  <si>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</si>
  <si>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</si>
  <si>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</si>
  <si>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</si>
  <si>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</si>
  <si>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</si>
  <si>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</si>
  <si>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</si>
  <si>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</si>
  <si>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</si>
  <si>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</si>
  <si>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</si>
  <si>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</si>
  <si>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</si>
  <si>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</si>
  <si>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</si>
  <si>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</si>
  <si>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</si>
  <si>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</si>
  <si>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</si>
  <si>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</si>
  <si>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</si>
  <si>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</si>
  <si>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</si>
  <si>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</si>
  <si>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</si>
  <si>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</si>
  <si>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</si>
  <si>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</si>
  <si>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</si>
  <si>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</si>
  <si>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</si>
  <si>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</si>
  <si>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</si>
  <si>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</si>
  <si>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</si>
  <si>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</si>
  <si>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</si>
  <si>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</si>
  <si>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</si>
  <si>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</si>
  <si>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</si>
  <si>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</si>
  <si>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</si>
  <si>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</si>
  <si>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</si>
  <si>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</si>
  <si>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</si>
  <si>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</si>
  <si>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</si>
  <si>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</si>
  <si>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</si>
  <si>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</si>
  <si>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</si>
  <si>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</si>
  <si>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</si>
  <si>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</si>
  <si>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</si>
  <si>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</si>
  <si>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</si>
  <si>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</si>
  <si>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</si>
  <si>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</si>
  <si>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</si>
  <si>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</si>
  <si>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</si>
  <si>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</si>
  <si>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</si>
  <si>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</si>
  <si>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</si>
  <si>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</si>
  <si>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</si>
  <si>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</si>
  <si>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</si>
  <si>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</si>
  <si>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</si>
  <si>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</si>
  <si>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</si>
  <si>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</si>
  <si>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</si>
  <si>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</si>
  <si>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</si>
  <si>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</si>
  <si>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</si>
  <si>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</si>
  <si>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</si>
  <si>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</si>
  <si>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</si>
  <si>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</si>
  <si>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</si>
  <si>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</si>
  <si>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</si>
  <si>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</si>
  <si>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</si>
  <si>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</si>
  <si>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</si>
  <si>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</si>
  <si>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</si>
  <si>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</si>
  <si>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</si>
  <si>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</si>
  <si>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</si>
  <si>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</si>
  <si>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</si>
  <si>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</si>
  <si>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</si>
  <si>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</si>
  <si>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</si>
  <si>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</si>
  <si>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</si>
  <si>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</si>
  <si>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</si>
  <si>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</si>
  <si>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</si>
  <si>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</si>
  <si>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</si>
  <si>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</si>
  <si>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</si>
  <si>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</si>
  <si>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</si>
  <si>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</si>
  <si>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</si>
  <si>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</si>
  <si>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</si>
  <si>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</si>
  <si>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</si>
  <si>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</si>
  <si>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</si>
  <si>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</si>
  <si>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</si>
  <si>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</si>
  <si>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</si>
  <si>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</si>
  <si>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</si>
  <si>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</si>
  <si>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</si>
  <si>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</si>
  <si>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</si>
  <si>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</si>
  <si>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</si>
  <si>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</si>
  <si>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</si>
  <si>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</si>
  <si>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</si>
  <si>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</si>
  <si>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</si>
  <si>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</si>
  <si>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</si>
  <si>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</si>
  <si>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</si>
  <si>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</si>
  <si>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</si>
  <si>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</si>
  <si>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</si>
  <si>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</si>
  <si>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</si>
  <si>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</si>
  <si>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</si>
  <si>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</si>
  <si>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</si>
  <si>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</si>
  <si>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</si>
  <si>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</si>
  <si>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</si>
  <si>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</si>
  <si>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</si>
  <si>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</si>
  <si>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</si>
  <si>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</si>
  <si>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</si>
  <si>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</si>
  <si>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</si>
  <si>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</si>
  <si>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</si>
  <si>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</si>
  <si>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</si>
  <si>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</si>
  <si>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</si>
  <si>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</si>
  <si>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</si>
  <si>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</si>
  <si>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</si>
  <si>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</si>
  <si>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</si>
  <si>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</si>
  <si>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</si>
  <si>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</si>
  <si>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</si>
  <si>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</si>
  <si>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</si>
  <si>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</si>
  <si>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</si>
  <si>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</si>
  <si>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</si>
  <si>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</si>
  <si>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</si>
  <si>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</si>
  <si>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</si>
  <si>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</si>
  <si>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</si>
  <si>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</si>
  <si>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</si>
  <si>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</si>
  <si>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</si>
  <si>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</si>
  <si>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</si>
  <si>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</si>
  <si>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</si>
  <si>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</si>
  <si>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</si>
  <si>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</si>
  <si>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</si>
  <si>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</si>
  <si>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</si>
  <si>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</si>
  <si>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</si>
  <si>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</si>
  <si>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</si>
  <si>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</si>
  <si>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</si>
  <si>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</si>
  <si>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</si>
  <si>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</si>
  <si>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</si>
  <si>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</si>
  <si>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</si>
  <si>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</si>
  <si>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</si>
  <si>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</si>
  <si>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</si>
  <si>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</si>
  <si>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</si>
  <si>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</si>
  <si>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</si>
  <si>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</si>
  <si>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</si>
  <si>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</si>
  <si>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</si>
  <si>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</si>
  <si>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</si>
  <si>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</si>
  <si>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</si>
  <si>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</si>
  <si>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</si>
  <si>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</si>
  <si>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</si>
  <si>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</si>
  <si>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</si>
  <si>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</si>
  <si>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</si>
  <si>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</si>
  <si>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</si>
  <si>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</si>
  <si>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</si>
  <si>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</si>
  <si>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</si>
  <si>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</si>
  <si>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</si>
  <si>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</si>
  <si>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</si>
  <si>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</si>
  <si>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</si>
  <si>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</si>
  <si>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</si>
  <si>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</si>
  <si>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</si>
  <si>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</si>
  <si>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</si>
  <si>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</si>
  <si>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</si>
  <si>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</si>
  <si>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</si>
  <si>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</si>
  <si>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</si>
  <si>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</si>
  <si>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</si>
  <si>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</si>
  <si>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</si>
  <si>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</si>
  <si>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</si>
  <si>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</si>
  <si>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</si>
  <si>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</si>
  <si>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</si>
  <si>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</si>
  <si>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</si>
  <si>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</si>
  <si>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</si>
  <si>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</si>
  <si>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</si>
  <si>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</si>
  <si>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</si>
  <si>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</si>
  <si>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</si>
  <si>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</si>
  <si>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</si>
  <si>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</si>
  <si>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</si>
  <si>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</si>
  <si>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</si>
  <si>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</si>
  <si>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</si>
  <si>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</si>
  <si>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</si>
  <si>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</si>
  <si>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</si>
  <si>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</si>
  <si>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</si>
  <si>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</si>
  <si>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</si>
  <si>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</si>
  <si>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</si>
  <si>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</si>
  <si>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</si>
  <si>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</si>
  <si>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</si>
  <si>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</si>
  <si>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</si>
  <si>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</si>
  <si>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</si>
  <si>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</si>
  <si>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</si>
  <si>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</si>
  <si>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</si>
  <si>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</si>
  <si>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</si>
  <si>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</si>
  <si>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</si>
  <si>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</si>
  <si>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</si>
  <si>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</si>
  <si>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</si>
  <si>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</si>
  <si>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</si>
  <si>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</si>
  <si>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</si>
  <si>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</si>
  <si>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</si>
  <si>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</si>
  <si>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</si>
  <si>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</si>
  <si>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</si>
  <si>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</si>
  <si>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</si>
  <si>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</si>
  <si>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</si>
  <si>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</si>
  <si>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</si>
  <si>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</si>
  <si>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</si>
  <si>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</si>
  <si>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</si>
  <si>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</si>
  <si>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</si>
  <si>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</si>
  <si>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</si>
  <si>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</si>
  <si>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</si>
  <si>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</si>
  <si>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</si>
  <si>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</si>
  <si>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</si>
  <si>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</si>
  <si>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</si>
  <si>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</si>
  <si>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</si>
  <si>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</si>
  <si>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</si>
  <si>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</si>
  <si>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</si>
  <si>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</si>
  <si>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</si>
  <si>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</si>
  <si>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</si>
  <si>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</si>
  <si>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</si>
  <si>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</si>
  <si>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</si>
  <si>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</si>
  <si>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</si>
  <si>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</si>
  <si>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</si>
  <si>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</si>
  <si>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</si>
  <si>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</si>
  <si>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</si>
  <si>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</si>
  <si>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</si>
  <si>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</si>
  <si>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</si>
  <si>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</si>
  <si>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</si>
  <si>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</si>
  <si>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</si>
  <si>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</si>
  <si>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</si>
  <si>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</si>
  <si>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</si>
  <si>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</si>
  <si>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</si>
  <si>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</si>
  <si>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</si>
  <si>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</si>
  <si>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</si>
  <si>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</si>
  <si>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</si>
  <si>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</si>
  <si>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</si>
  <si>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</si>
  <si>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</si>
  <si>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</si>
  <si>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</si>
  <si>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</si>
  <si>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</si>
  <si>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</si>
  <si>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</si>
  <si>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</si>
  <si>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</si>
  <si>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</si>
  <si>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</si>
  <si>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</si>
  <si>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</si>
  <si>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</si>
  <si>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</si>
  <si>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</si>
  <si>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</si>
  <si>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</si>
  <si>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</si>
  <si>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</si>
  <si>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</si>
  <si>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</si>
  <si>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</si>
  <si>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</si>
  <si>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</si>
  <si>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</si>
  <si>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</si>
  <si>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</si>
  <si>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</si>
  <si>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</si>
  <si>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</si>
  <si>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</si>
  <si>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</si>
  <si>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</si>
  <si>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</si>
  <si>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</si>
  <si>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</si>
  <si>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</si>
  <si>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</si>
  <si>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</si>
  <si>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</si>
  <si>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</si>
  <si>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</si>
  <si>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</si>
  <si>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</si>
  <si>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</si>
  <si>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</si>
  <si>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</si>
  <si>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</si>
  <si>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</si>
  <si>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</si>
  <si>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</si>
  <si>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</si>
  <si>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</si>
  <si>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</si>
  <si>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</si>
  <si>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</si>
  <si>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</si>
  <si>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</si>
  <si>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</si>
  <si>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</si>
  <si>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</si>
  <si>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</si>
  <si>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</si>
  <si>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</si>
  <si>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</si>
  <si>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</si>
  <si>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</si>
  <si>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</si>
  <si>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</si>
  <si>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</si>
  <si>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</si>
  <si>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</si>
  <si>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</si>
  <si>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</si>
  <si>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</si>
  <si>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</si>
  <si>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</si>
  <si>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</si>
  <si>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</si>
  <si>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</si>
  <si>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</si>
  <si>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</si>
  <si>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</si>
  <si>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</si>
  <si>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</si>
  <si>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</si>
  <si>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</si>
  <si>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</si>
  <si>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</si>
  <si>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</si>
  <si>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</si>
  <si>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</si>
  <si>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</si>
  <si>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</si>
  <si>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</si>
  <si>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</si>
  <si>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</si>
  <si>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</si>
  <si>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</si>
  <si>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</si>
  <si>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</si>
  <si>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</si>
  <si>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</si>
  <si>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</si>
  <si>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</si>
  <si>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</si>
  <si>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</si>
  <si>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</si>
  <si>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</si>
  <si>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</si>
  <si>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</si>
  <si>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</si>
  <si>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</si>
  <si>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</si>
  <si>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</si>
  <si>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</si>
  <si>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</si>
  <si>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</si>
  <si>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</si>
  <si>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</si>
  <si>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</si>
  <si>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</si>
  <si>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</si>
  <si>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</si>
  <si>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</si>
  <si>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</si>
  <si>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</si>
  <si>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</si>
  <si>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</si>
  <si>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</si>
  <si>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</si>
  <si>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</si>
  <si>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</si>
  <si>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</si>
  <si>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</si>
  <si>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</si>
  <si>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</si>
  <si>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</si>
  <si>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</si>
  <si>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</si>
  <si>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</si>
  <si>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</si>
  <si>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</si>
  <si>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</si>
  <si>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</si>
  <si>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</si>
  <si>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</si>
  <si>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</si>
  <si>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</si>
  <si>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</si>
  <si>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</si>
  <si>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</si>
  <si>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</si>
  <si>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</si>
  <si>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</si>
  <si>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</si>
  <si>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</si>
  <si>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</si>
  <si>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</si>
  <si>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</si>
  <si>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</si>
  <si>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</si>
  <si>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</si>
  <si>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</si>
  <si>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</si>
  <si>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</si>
  <si>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</si>
  <si>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</si>
  <si>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</si>
  <si>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</si>
  <si>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</si>
  <si>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</si>
  <si>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</si>
  <si>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</si>
  <si>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</si>
  <si>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</si>
  <si>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</si>
  <si>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</si>
  <si>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</si>
  <si>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</si>
  <si>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</si>
  <si>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</si>
  <si>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</si>
  <si>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</si>
  <si>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</si>
  <si>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</si>
  <si>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</si>
  <si>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</si>
  <si>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</si>
  <si>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</si>
  <si>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</si>
  <si>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</si>
  <si>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</si>
  <si>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</si>
  <si>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</si>
  <si>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</si>
  <si>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</si>
  <si>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</si>
  <si>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</si>
  <si>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</si>
  <si>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</si>
  <si>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</si>
  <si>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</si>
  <si>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</si>
  <si>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</si>
  <si>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</si>
  <si>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</si>
  <si>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</si>
  <si>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</si>
  <si>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</si>
  <si>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</si>
  <si>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</si>
  <si>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</si>
  <si>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</si>
  <si>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</si>
  <si>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</si>
  <si>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</si>
  <si>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</si>
  <si>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</si>
  <si>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</si>
  <si>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</si>
  <si>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</si>
  <si>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</si>
  <si>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</si>
  <si>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</si>
  <si>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</si>
  <si>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</si>
  <si>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</si>
  <si>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</si>
  <si>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</si>
  <si>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</si>
  <si>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</si>
  <si>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</si>
  <si>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</si>
  <si>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</si>
  <si>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</si>
  <si>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</si>
  <si>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</si>
  <si>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</si>
  <si>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</si>
  <si>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</si>
  <si>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</si>
  <si>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</si>
  <si>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</si>
  <si>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</si>
  <si>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</si>
  <si>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</si>
  <si>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</si>
  <si>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</si>
  <si>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</si>
  <si>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</si>
  <si>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</si>
  <si>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</si>
  <si>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</si>
  <si>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</si>
  <si>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</si>
  <si>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</si>
  <si>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</si>
  <si>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</si>
  <si>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</si>
  <si>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</si>
  <si>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</si>
  <si>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</si>
  <si>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</si>
  <si>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</si>
  <si>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</si>
  <si>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</si>
  <si>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</si>
  <si>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</si>
  <si>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</si>
  <si>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</si>
  <si>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</si>
  <si>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</si>
  <si>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</si>
  <si>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</si>
  <si>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</si>
  <si>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</si>
  <si>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</si>
  <si>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</si>
  <si>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</si>
  <si>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</si>
  <si>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</si>
  <si>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</si>
  <si>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</si>
  <si>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</si>
  <si>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</si>
  <si>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</si>
  <si>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</si>
  <si>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</si>
  <si>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</si>
  <si>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</si>
  <si>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</si>
  <si>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</si>
  <si>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</si>
  <si>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</si>
  <si>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</si>
  <si>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</si>
  <si>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</si>
  <si>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</si>
  <si>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</si>
  <si>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</si>
  <si>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</si>
  <si>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</si>
  <si>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</si>
  <si>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</si>
  <si>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</si>
  <si>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</si>
  <si>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</si>
  <si>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</si>
  <si>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</si>
  <si>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</si>
  <si>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</si>
  <si>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</si>
  <si>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</si>
  <si>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</si>
  <si>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</si>
  <si>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</si>
  <si>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</si>
  <si>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</si>
  <si>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</si>
  <si>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</si>
  <si>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</si>
  <si>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</si>
  <si>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</si>
  <si>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</si>
  <si>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</si>
  <si>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</si>
  <si>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</si>
  <si>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</si>
  <si>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</si>
  <si>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</si>
  <si>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</si>
  <si>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</si>
  <si>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</si>
  <si>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</si>
  <si>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</si>
  <si>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</si>
  <si>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</si>
  <si>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</si>
  <si>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</si>
  <si>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</si>
  <si>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</si>
  <si>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</si>
  <si>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</si>
  <si>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</si>
  <si>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</si>
  <si>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</si>
  <si>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</si>
  <si>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</si>
  <si>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</si>
  <si>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</si>
  <si>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</si>
  <si>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</si>
  <si>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</si>
  <si>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</si>
  <si>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</si>
  <si>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</si>
  <si>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</si>
  <si>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</si>
  <si>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</si>
  <si>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</si>
  <si>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</si>
  <si>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</si>
  <si>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</si>
  <si>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</si>
  <si>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</si>
  <si>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</si>
  <si>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</si>
  <si>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</si>
  <si>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</si>
  <si>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</si>
  <si>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</si>
  <si>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</si>
  <si>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</si>
  <si>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</si>
  <si>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</si>
  <si>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</si>
  <si>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</si>
  <si>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</si>
  <si>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</si>
  <si>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</si>
  <si>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</si>
  <si>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</si>
  <si>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</si>
  <si>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</si>
  <si>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</si>
  <si>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</si>
  <si>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</si>
  <si>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</si>
  <si>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</si>
  <si>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</si>
  <si>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</si>
  <si>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</si>
  <si>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</si>
  <si>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</si>
  <si>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</si>
  <si>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</si>
  <si>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</si>
  <si>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</si>
  <si>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</si>
  <si>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</si>
  <si>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</si>
  <si>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</si>
  <si>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</si>
  <si>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</si>
  <si>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</si>
  <si>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</si>
  <si>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</si>
  <si>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</si>
  <si>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</si>
  <si>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</si>
  <si>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</si>
  <si>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</si>
  <si>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</si>
  <si>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</si>
  <si>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</si>
  <si>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</si>
  <si>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</si>
  <si>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</si>
  <si>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</si>
  <si>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</si>
  <si>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</si>
  <si>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</si>
  <si>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</si>
  <si>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</si>
  <si>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</si>
  <si>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</si>
  <si>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</si>
  <si>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</si>
  <si>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</si>
  <si>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</si>
  <si>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</si>
  <si>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</si>
  <si>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</si>
  <si>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</si>
  <si>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</si>
  <si>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</si>
  <si>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</si>
  <si>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</si>
  <si>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</si>
  <si>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</si>
  <si>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</si>
  <si>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</si>
  <si>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</si>
  <si>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</si>
  <si>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</si>
  <si>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</si>
  <si>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</si>
  <si>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</si>
  <si>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</si>
  <si>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</si>
  <si>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</si>
  <si>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</si>
  <si>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</si>
  <si>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</si>
  <si>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</si>
  <si>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</si>
  <si>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</si>
  <si>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</si>
  <si>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</si>
  <si>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</si>
  <si>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</si>
  <si>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</si>
  <si>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</si>
  <si>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</si>
  <si>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</si>
  <si>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</si>
  <si>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</si>
  <si>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</si>
  <si>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</si>
  <si>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</si>
  <si>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</si>
  <si>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</si>
  <si>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</si>
  <si>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</si>
  <si>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</si>
  <si>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</si>
  <si>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</si>
  <si>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</si>
  <si>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</si>
  <si>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</si>
  <si>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</si>
  <si>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</si>
  <si>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</si>
  <si>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</si>
  <si>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</si>
  <si>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</si>
  <si>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</si>
  <si>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</si>
  <si>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</si>
  <si>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</si>
  <si>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</si>
  <si>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</si>
  <si>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</si>
  <si>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</si>
  <si>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</si>
  <si>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</si>
  <si>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</si>
  <si>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</si>
  <si>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</si>
  <si>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</si>
  <si>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</si>
  <si>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</si>
  <si>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</si>
  <si>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</si>
  <si>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</si>
  <si>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</si>
  <si>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</si>
  <si>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</si>
  <si>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</si>
  <si>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</si>
  <si>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</si>
  <si>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</si>
  <si>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</si>
  <si>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</si>
  <si>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</si>
  <si>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</si>
  <si>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</si>
  <si>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</si>
  <si>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</si>
  <si>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</si>
  <si>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</si>
  <si>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</si>
  <si>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</si>
  <si>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</si>
  <si>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</si>
  <si>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</si>
  <si>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</si>
  <si>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</si>
  <si>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</si>
  <si>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</si>
  <si>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</si>
  <si>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</si>
  <si>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</si>
  <si>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</si>
  <si>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</si>
  <si>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</si>
  <si>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</si>
  <si>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</si>
  <si>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</si>
  <si>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</si>
  <si>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</si>
  <si>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</si>
  <si>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</si>
  <si>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</si>
  <si>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</si>
  <si>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</si>
  <si>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</si>
  <si>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</si>
  <si>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</si>
  <si>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</si>
  <si>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</si>
  <si>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</si>
  <si>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</si>
  <si>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</si>
  <si>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</si>
  <si>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</si>
  <si>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</si>
  <si>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</si>
  <si>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</si>
  <si>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</si>
  <si>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</si>
  <si>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</si>
  <si>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</si>
  <si>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</si>
  <si>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</si>
  <si>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</si>
  <si>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</si>
  <si>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</si>
  <si>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</si>
  <si>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</si>
  <si>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</si>
  <si>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</si>
  <si>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</si>
  <si>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</si>
  <si>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</si>
  <si>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</si>
  <si>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</si>
  <si>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</si>
  <si>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</si>
  <si>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</si>
  <si>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</si>
  <si>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</si>
  <si>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</si>
  <si>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</si>
  <si>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</si>
  <si>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</si>
  <si>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</si>
  <si>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</si>
  <si>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</si>
  <si>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</si>
  <si>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</si>
  <si>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</si>
  <si>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</si>
  <si>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</si>
  <si>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</si>
  <si>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</si>
  <si>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</si>
  <si>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</si>
  <si>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</si>
  <si>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</si>
  <si>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</si>
  <si>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</si>
  <si>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</si>
  <si>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</si>
  <si>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</si>
  <si>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</si>
  <si>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</si>
  <si>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</si>
  <si>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</si>
  <si>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</si>
  <si>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</si>
  <si>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</si>
  <si>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</si>
  <si>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</si>
  <si>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</si>
  <si>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</si>
  <si>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</si>
  <si>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</si>
  <si>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</si>
  <si>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</si>
  <si>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</si>
  <si>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</si>
  <si>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</si>
  <si>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</si>
  <si>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</si>
  <si>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</si>
  <si>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</si>
  <si>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</si>
  <si>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</si>
  <si>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</si>
  <si>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</si>
  <si>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</si>
  <si>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</si>
  <si>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</si>
  <si>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</si>
  <si>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</si>
  <si>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</si>
  <si>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</si>
  <si>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</si>
  <si>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</si>
  <si>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</si>
  <si>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</si>
  <si>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</si>
  <si>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</si>
  <si>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</si>
  <si>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</si>
  <si>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</si>
  <si>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</si>
  <si>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</si>
  <si>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</si>
  <si>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</si>
  <si>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</si>
  <si>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</si>
  <si>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</si>
  <si>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</si>
  <si>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</si>
  <si>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</si>
  <si>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</si>
  <si>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</si>
  <si>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</si>
  <si>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</si>
  <si>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</si>
  <si>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</si>
  <si>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</si>
  <si>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</si>
  <si>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</si>
  <si>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</si>
  <si>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</si>
  <si>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</si>
  <si>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</si>
  <si>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</si>
  <si>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</si>
  <si>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</si>
  <si>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</si>
  <si>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</si>
  <si>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</si>
  <si>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</si>
  <si>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</si>
  <si>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</si>
  <si>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</si>
  <si>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</si>
  <si>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</si>
  <si>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</si>
  <si>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</si>
  <si>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</si>
  <si>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</si>
  <si>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</si>
  <si>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</si>
  <si>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</si>
  <si>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</si>
  <si>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</si>
  <si>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</si>
  <si>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</si>
  <si>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</si>
  <si>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</si>
  <si>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</si>
  <si>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</si>
  <si>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</si>
  <si>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</si>
  <si>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</si>
  <si>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</si>
  <si>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</si>
  <si>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</si>
  <si>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</si>
  <si>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</si>
  <si>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</si>
  <si>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</si>
  <si>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</si>
  <si>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</si>
  <si>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</si>
  <si>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</si>
  <si>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</si>
  <si>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</si>
  <si>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</si>
  <si>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</si>
  <si>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</si>
  <si>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</si>
  <si>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</si>
  <si>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</si>
  <si>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</si>
  <si>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</si>
  <si>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</si>
  <si>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</si>
  <si>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</si>
  <si>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</si>
  <si>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</si>
  <si>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</si>
  <si>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</si>
  <si>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</si>
  <si>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</si>
  <si>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</si>
  <si>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</si>
  <si>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</si>
  <si>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</si>
  <si>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</si>
  <si>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</si>
  <si>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</si>
  <si>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</si>
  <si>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</si>
  <si>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</si>
  <si>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</si>
  <si>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</si>
  <si>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</si>
  <si>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</si>
  <si>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</si>
  <si>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</si>
  <si>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</si>
  <si>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</si>
  <si>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</si>
  <si>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</si>
  <si>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</si>
  <si>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</si>
  <si>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</si>
  <si>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</si>
  <si>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</si>
  <si>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</si>
  <si>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</si>
  <si>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</si>
  <si>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</si>
  <si>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</si>
  <si>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</si>
  <si>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</si>
  <si>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</si>
  <si>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</si>
  <si>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</si>
  <si>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</si>
  <si>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</si>
  <si>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</si>
  <si>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</si>
  <si>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</si>
  <si>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</si>
  <si>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</si>
  <si>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</si>
  <si>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</si>
  <si>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</si>
  <si>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</si>
  <si>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</si>
  <si>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</si>
  <si>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</si>
  <si>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</si>
  <si>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</si>
  <si>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</si>
  <si>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</si>
  <si>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</si>
  <si>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</si>
  <si>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</si>
  <si>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</si>
  <si>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</si>
  <si>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</si>
  <si>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</si>
  <si>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</si>
  <si>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</si>
  <si>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</si>
  <si>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</si>
  <si>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</si>
  <si>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</si>
  <si>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</si>
  <si>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</si>
  <si>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</si>
  <si>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</si>
  <si>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</si>
  <si>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</si>
  <si>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</si>
  <si>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</si>
  <si>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</si>
  <si>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</si>
  <si>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</si>
  <si>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</si>
  <si>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</si>
  <si>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</si>
  <si>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</si>
  <si>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</si>
  <si>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</si>
  <si>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</si>
  <si>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</si>
  <si>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</si>
  <si>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</si>
  <si>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</si>
  <si>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</si>
  <si>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</si>
  <si>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</si>
  <si>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</si>
  <si>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</si>
  <si>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</si>
  <si>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</si>
  <si>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</si>
  <si>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</si>
  <si>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</si>
  <si>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</si>
  <si>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</si>
  <si>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</si>
  <si>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</si>
  <si>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</si>
  <si>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</si>
  <si>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</si>
  <si>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</si>
  <si>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</si>
  <si>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</si>
  <si>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</si>
  <si>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</si>
  <si>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</si>
  <si>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</si>
  <si>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</si>
  <si>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</si>
  <si>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</si>
  <si>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</si>
  <si>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</si>
  <si>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</si>
  <si>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</si>
  <si>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</si>
  <si>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</si>
  <si>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</si>
  <si>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</si>
  <si>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</si>
  <si>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</si>
  <si>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</si>
  <si>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</si>
  <si>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</si>
  <si>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</si>
  <si>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</si>
  <si>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</si>
  <si>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</si>
  <si>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</si>
  <si>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</si>
  <si>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</si>
  <si>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</si>
  <si>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</si>
  <si>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</si>
  <si>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</si>
  <si>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</si>
  <si>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</si>
  <si>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</si>
  <si>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</si>
  <si>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</si>
  <si>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</si>
  <si>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</si>
  <si>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</si>
  <si>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</si>
  <si>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</si>
  <si>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</si>
  <si>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</si>
  <si>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</si>
  <si>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</si>
  <si>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</si>
  <si>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</si>
  <si>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</si>
  <si>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</si>
  <si>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</si>
  <si>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</si>
  <si>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</si>
  <si>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</si>
  <si>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</si>
  <si>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</si>
  <si>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</si>
  <si>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</si>
  <si>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</si>
  <si>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</si>
  <si>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</si>
  <si>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</si>
  <si>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</si>
  <si>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</si>
  <si>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</si>
  <si>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</si>
  <si>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</si>
  <si>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</si>
  <si>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</si>
  <si>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</si>
  <si>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</si>
  <si>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</si>
  <si>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</si>
  <si>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</si>
  <si>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</si>
  <si>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</si>
  <si>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</si>
  <si>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</si>
  <si>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</si>
  <si>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</si>
  <si>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</si>
  <si>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</si>
  <si>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</si>
  <si>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</si>
  <si>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</si>
  <si>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</si>
  <si>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</si>
  <si>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</si>
  <si>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</si>
  <si>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</si>
  <si>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</si>
  <si>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</si>
  <si>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</si>
  <si>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</si>
  <si>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</si>
  <si>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</si>
  <si>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</si>
  <si>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</si>
  <si>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</si>
  <si>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</si>
  <si>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</si>
  <si>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</si>
  <si>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</si>
  <si>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</si>
  <si>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</si>
  <si>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</si>
  <si>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</si>
  <si>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</si>
  <si>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</si>
  <si>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</si>
  <si>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</si>
  <si>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</si>
  <si>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</si>
  <si>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</si>
  <si>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</si>
  <si>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</si>
  <si>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</si>
  <si>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</si>
  <si>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</si>
  <si>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</si>
  <si>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</si>
  <si>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</si>
  <si>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</si>
  <si>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</si>
  <si>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</si>
  <si>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</si>
  <si>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</si>
  <si>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</si>
  <si>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</si>
  <si>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</si>
  <si>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</si>
  <si>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</si>
  <si>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</si>
  <si>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</si>
  <si>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</si>
  <si>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</si>
  <si>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</si>
  <si>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</si>
  <si>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</si>
  <si>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</si>
  <si>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</si>
  <si>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</si>
  <si>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</si>
  <si>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</si>
  <si>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</si>
  <si>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</si>
  <si>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</si>
  <si>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</si>
  <si>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</si>
  <si>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</si>
  <si>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</si>
  <si>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</si>
  <si>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</si>
  <si>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</si>
  <si>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</si>
  <si>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</si>
  <si>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</si>
  <si>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</si>
  <si>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</si>
  <si>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</si>
  <si>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</si>
  <si>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</si>
  <si>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</si>
  <si>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</si>
  <si>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</si>
  <si>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</si>
  <si>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</si>
  <si>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</si>
  <si>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</si>
  <si>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</si>
  <si>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</si>
  <si>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</si>
  <si>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</si>
  <si>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</si>
  <si>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</si>
  <si>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</si>
  <si>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</si>
  <si>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</si>
  <si>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</si>
  <si>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</si>
  <si>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</si>
  <si>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</si>
  <si>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</si>
  <si>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</si>
  <si>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</si>
  <si>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</si>
  <si>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</si>
  <si>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</si>
  <si>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</si>
  <si>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</si>
  <si>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</si>
  <si>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</si>
  <si>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</si>
  <si>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</si>
  <si>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</si>
  <si>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</si>
  <si>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</si>
  <si>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</si>
  <si>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</si>
  <si>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</si>
  <si>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</si>
  <si>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</si>
  <si>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</si>
  <si>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</si>
  <si>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</si>
  <si>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</si>
  <si>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</si>
  <si>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</si>
  <si>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</si>
  <si>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</si>
  <si>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</si>
  <si>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</si>
  <si>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</si>
  <si>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</si>
  <si>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</si>
  <si>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</si>
  <si>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</si>
  <si>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</si>
  <si>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</si>
  <si>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</si>
  <si>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</si>
  <si>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</si>
  <si>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</si>
  <si>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</si>
  <si>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</si>
  <si>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</si>
  <si>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</si>
  <si>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</si>
  <si>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</si>
  <si>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</si>
  <si>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</si>
  <si>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</si>
  <si>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</si>
  <si>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</si>
  <si>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</si>
  <si>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</si>
  <si>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</si>
  <si>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</si>
  <si>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</si>
  <si>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</si>
  <si>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</si>
  <si>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</si>
  <si>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</si>
  <si>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</si>
  <si>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</si>
  <si>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</si>
  <si>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</si>
  <si>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</si>
  <si>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</si>
  <si>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</si>
  <si>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</si>
  <si>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</si>
  <si>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</si>
  <si>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</si>
  <si>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</si>
  <si>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</si>
  <si>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</si>
  <si>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</si>
  <si>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</si>
  <si>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</si>
  <si>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</si>
  <si>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</si>
  <si>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</si>
  <si>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</si>
  <si>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</si>
  <si>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</si>
  <si>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</si>
  <si>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</si>
  <si>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</si>
  <si>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</si>
  <si>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</si>
  <si>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</si>
  <si>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</si>
  <si>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</si>
  <si>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</si>
  <si>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</si>
  <si>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</si>
  <si>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</si>
  <si>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</si>
  <si>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</si>
  <si>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</si>
  <si>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</si>
  <si>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</si>
  <si>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</si>
  <si>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</si>
  <si>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</si>
  <si>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</si>
  <si>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</si>
  <si>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</si>
  <si>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</si>
  <si>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</si>
  <si>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</si>
  <si>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</si>
  <si>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</si>
  <si>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</si>
  <si>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</si>
  <si>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</si>
  <si>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</si>
  <si>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</si>
  <si>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</si>
  <si>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</si>
  <si>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</si>
  <si>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</si>
  <si>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</si>
  <si>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</si>
  <si>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</si>
  <si>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</si>
  <si>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</si>
  <si>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</si>
  <si>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</si>
  <si>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</si>
  <si>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</si>
  <si>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</si>
  <si>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</si>
  <si>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</si>
  <si>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</si>
  <si>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</si>
  <si>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</si>
  <si>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</si>
  <si>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</si>
  <si>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</si>
  <si>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</si>
  <si>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</si>
  <si>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</si>
  <si>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</si>
  <si>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</si>
  <si>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</si>
  <si>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</si>
  <si>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</si>
  <si>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</si>
  <si>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</si>
  <si>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</si>
  <si>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</si>
  <si>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</si>
  <si>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</si>
  <si>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</si>
  <si>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</si>
  <si>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</si>
  <si>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</si>
  <si>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</si>
  <si>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</si>
  <si>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</si>
  <si>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</si>
  <si>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</si>
  <si>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</si>
  <si>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</si>
  <si>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</si>
  <si>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</si>
  <si>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</si>
  <si>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</si>
  <si>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</si>
  <si>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</si>
  <si>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</si>
  <si>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</si>
  <si>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</si>
  <si>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</si>
  <si>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</si>
  <si>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</si>
  <si>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</si>
  <si>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</si>
  <si>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</si>
  <si>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</si>
  <si>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</si>
  <si>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</si>
  <si>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</si>
  <si>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</si>
  <si>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</si>
  <si>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</si>
  <si>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</si>
  <si>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</si>
  <si>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</si>
  <si>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</si>
  <si>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</si>
  <si>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</si>
  <si>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</si>
  <si>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</si>
  <si>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</si>
  <si>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</si>
  <si>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</si>
  <si>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</si>
  <si>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</si>
  <si>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</si>
  <si>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</si>
  <si>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</si>
  <si>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</si>
  <si>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</si>
  <si>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</si>
  <si>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</si>
  <si>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</si>
  <si>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</si>
  <si>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</si>
  <si>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</si>
  <si>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</si>
  <si>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</si>
  <si>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</si>
  <si>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</si>
  <si>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</si>
  <si>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</si>
  <si>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</si>
  <si>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</si>
  <si>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</si>
  <si>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</si>
  <si>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</si>
  <si>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</si>
  <si>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</si>
  <si>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</si>
  <si>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</si>
  <si>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</si>
  <si>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</si>
  <si>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</si>
  <si>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</si>
  <si>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</si>
  <si>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</si>
  <si>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</si>
  <si>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</si>
  <si>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</si>
  <si>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</si>
  <si>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</si>
  <si>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</si>
  <si>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</si>
  <si>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</si>
  <si>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</si>
  <si>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</si>
  <si>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</si>
  <si>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</si>
  <si>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</si>
  <si>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</si>
  <si>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</si>
  <si>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</si>
  <si>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</si>
  <si>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</si>
  <si>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</si>
  <si>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</si>
  <si>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</si>
  <si>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</si>
  <si>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</si>
  <si>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</si>
  <si>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</si>
  <si>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</si>
  <si>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</si>
  <si>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</si>
  <si>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</si>
  <si>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</si>
  <si>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</si>
  <si>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</si>
  <si>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</si>
  <si>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</si>
  <si>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</si>
  <si>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</si>
  <si>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</si>
  <si>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</si>
  <si>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</si>
  <si>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</si>
  <si>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</si>
  <si>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</si>
  <si>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</si>
  <si>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</si>
  <si>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</si>
  <si>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</si>
  <si>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</si>
  <si>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</si>
  <si>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</si>
  <si>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</si>
  <si>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</si>
  <si>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</si>
  <si>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</si>
  <si>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</si>
  <si>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</si>
  <si>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</si>
  <si>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</si>
  <si>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</si>
  <si>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</si>
  <si>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</si>
  <si>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</si>
  <si>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</si>
  <si>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</si>
  <si>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</si>
  <si>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</si>
  <si>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</si>
  <si>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</si>
  <si>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</si>
  <si>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</si>
  <si>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</si>
  <si>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</si>
  <si>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</si>
  <si>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</si>
  <si>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</si>
  <si>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</si>
  <si>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</si>
  <si>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</si>
  <si>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</si>
  <si>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</si>
  <si>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</si>
  <si>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</si>
  <si>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</si>
  <si>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</si>
  <si>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</si>
  <si>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</si>
  <si>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</si>
  <si>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</si>
  <si>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</si>
  <si>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</si>
  <si>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</si>
  <si>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</si>
  <si>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</si>
  <si>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</si>
  <si>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</si>
  <si>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</si>
  <si>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</si>
  <si>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</si>
  <si>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</si>
  <si>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</si>
  <si>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</si>
  <si>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</si>
  <si>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</si>
  <si>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</si>
  <si>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</si>
  <si>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</si>
  <si>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</si>
  <si>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</si>
  <si>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</si>
  <si>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</si>
  <si>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</si>
  <si>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</si>
  <si>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</si>
  <si>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</si>
  <si>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</si>
  <si>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</si>
  <si>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</si>
  <si>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</si>
  <si>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</si>
  <si>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</si>
  <si>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</si>
  <si>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</si>
  <si>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</si>
  <si>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</si>
  <si>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</si>
  <si>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</si>
  <si>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</si>
  <si>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</si>
  <si>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</si>
  <si>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</si>
  <si>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</si>
  <si>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</si>
  <si>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</si>
  <si>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</si>
  <si>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</si>
  <si>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</si>
  <si>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</si>
  <si>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</si>
  <si>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</si>
  <si>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</si>
  <si>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</si>
  <si>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</si>
  <si>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</si>
  <si>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</si>
  <si>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</si>
  <si>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</si>
  <si>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</si>
  <si>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</si>
  <si>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</si>
  <si>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</si>
  <si>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</si>
  <si>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</si>
  <si>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</si>
  <si>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</si>
  <si>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</si>
  <si>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</si>
  <si>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</si>
  <si>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</si>
  <si>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</si>
  <si>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</si>
  <si>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</si>
  <si>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</si>
  <si>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</si>
  <si>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</si>
  <si>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</si>
  <si>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</si>
  <si>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</si>
  <si>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</si>
  <si>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</si>
  <si>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</si>
  <si>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</si>
  <si>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</si>
  <si>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</si>
  <si>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</si>
  <si>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</si>
  <si>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</si>
  <si>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</si>
  <si>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</si>
  <si>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</si>
  <si>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</si>
  <si>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</si>
  <si>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</si>
  <si>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</si>
  <si>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</si>
  <si>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</si>
  <si>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</si>
  <si>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</si>
  <si>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</si>
  <si>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</si>
  <si>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</si>
  <si>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</si>
  <si>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</si>
  <si>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</si>
  <si>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</si>
  <si>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</si>
  <si>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</si>
  <si>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</si>
  <si>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</si>
  <si>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</si>
  <si>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</si>
  <si>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</si>
  <si>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</si>
  <si>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</si>
  <si>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</si>
  <si>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</si>
  <si>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</si>
  <si>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</si>
  <si>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</si>
  <si>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</si>
  <si>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</si>
  <si>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</si>
  <si>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</si>
  <si>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</si>
  <si>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</si>
  <si>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</si>
  <si>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</si>
  <si>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</si>
  <si>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</si>
  <si>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</si>
  <si>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</si>
  <si>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</si>
  <si>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</si>
  <si>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</si>
  <si>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</si>
  <si>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</si>
  <si>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</si>
  <si>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</si>
  <si>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</si>
  <si>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</si>
  <si>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</si>
  <si>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</si>
  <si>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</si>
  <si>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</si>
  <si>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</si>
  <si>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</si>
  <si>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</si>
  <si>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</si>
  <si>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</si>
  <si>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</si>
  <si>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</si>
  <si>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</si>
  <si>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</si>
  <si>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</si>
  <si>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</si>
  <si>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</si>
  <si>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</si>
  <si>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</si>
  <si>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</si>
  <si>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</si>
  <si>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</si>
  <si>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</si>
  <si>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</si>
  <si>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</si>
  <si>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</si>
  <si>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</si>
  <si>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</si>
  <si>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</si>
  <si>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</si>
  <si>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</si>
  <si>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</si>
  <si>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</si>
  <si>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</si>
  <si>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</si>
  <si>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</si>
  <si>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</si>
  <si>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</si>
  <si>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</si>
  <si>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</si>
  <si>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</si>
  <si>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</si>
  <si>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</si>
  <si>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</si>
  <si>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</si>
  <si>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</si>
  <si>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</si>
  <si>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</si>
  <si>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</si>
  <si>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</si>
  <si>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</si>
  <si>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</si>
  <si>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</si>
  <si>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</si>
  <si>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</si>
  <si>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</si>
  <si>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</si>
  <si>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</si>
  <si>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</si>
  <si>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</si>
  <si>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</si>
  <si>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</si>
  <si>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</si>
  <si>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</si>
  <si>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</si>
  <si>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</si>
  <si>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</si>
  <si>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</si>
  <si>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</si>
  <si>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</si>
  <si>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</si>
  <si>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</si>
  <si>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</si>
  <si>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</si>
  <si>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</si>
  <si>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</si>
  <si>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</si>
  <si>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</si>
  <si>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</si>
  <si>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</si>
  <si>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</si>
  <si>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</si>
  <si>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</si>
  <si>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</si>
  <si>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</si>
  <si>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</si>
  <si>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</si>
  <si>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</si>
  <si>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</si>
  <si>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</si>
  <si>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</si>
  <si>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</si>
  <si>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</si>
  <si>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</si>
  <si>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</si>
  <si>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</si>
  <si>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</si>
  <si>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</si>
  <si>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</si>
  <si>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</si>
  <si>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</si>
  <si>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</si>
  <si>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</si>
  <si>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</si>
  <si>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</si>
  <si>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</si>
  <si>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</si>
  <si>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</si>
  <si>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</si>
  <si>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</si>
  <si>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</si>
  <si>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</si>
  <si>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</si>
  <si>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</si>
  <si>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</si>
  <si>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</si>
  <si>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</si>
  <si>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</si>
  <si>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</si>
  <si>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</si>
  <si>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</si>
  <si>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</si>
  <si>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</si>
  <si>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</si>
  <si>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</si>
  <si>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</si>
  <si>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</si>
  <si>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</si>
  <si>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</si>
  <si>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</si>
  <si>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</si>
  <si>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</si>
  <si>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</si>
  <si>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</si>
  <si>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</si>
  <si>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</si>
  <si>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</si>
  <si>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</si>
  <si>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</si>
  <si>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</si>
  <si>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</si>
  <si>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</si>
  <si>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</si>
  <si>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</si>
  <si>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</si>
  <si>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</si>
  <si>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</si>
  <si>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</si>
  <si>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</si>
  <si>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</si>
  <si>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</si>
  <si>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</si>
  <si>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</si>
  <si>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</si>
  <si>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</si>
  <si>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</si>
  <si>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</si>
  <si>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</si>
  <si>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</si>
  <si>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</si>
  <si>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</si>
  <si>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</si>
  <si>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</si>
  <si>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</si>
  <si>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</si>
  <si>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</si>
  <si>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</si>
  <si>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</si>
  <si>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</si>
  <si>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</si>
  <si>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</si>
  <si>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</si>
  <si>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</si>
  <si>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</si>
  <si>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</si>
  <si>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</si>
  <si>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</si>
  <si>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</si>
  <si>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</si>
  <si>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</si>
  <si>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</si>
  <si>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</si>
  <si>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</si>
  <si>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</si>
  <si>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</si>
  <si>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</si>
  <si>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</si>
  <si>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</si>
  <si>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</si>
  <si>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</si>
  <si>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</si>
  <si>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</si>
  <si>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</si>
  <si>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</si>
  <si>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</si>
  <si>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</si>
  <si>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</si>
  <si>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</si>
  <si>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</si>
  <si>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</si>
  <si>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</si>
  <si>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</si>
  <si>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</si>
  <si>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</si>
  <si>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</si>
  <si>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</si>
  <si>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</si>
  <si>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</si>
  <si>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</si>
  <si>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</si>
  <si>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</si>
  <si>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</si>
  <si>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</si>
  <si>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</si>
  <si>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</si>
  <si>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</si>
  <si>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</si>
  <si>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</si>
  <si>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</si>
  <si>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</si>
  <si>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</si>
  <si>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</si>
  <si>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</si>
  <si>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</si>
  <si>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</si>
  <si>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</si>
  <si>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</si>
  <si>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</si>
  <si>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</si>
  <si>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</si>
  <si>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</si>
  <si>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</si>
  <si>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</si>
  <si>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</si>
  <si>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</si>
  <si>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</si>
  <si>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</si>
  <si>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</si>
  <si>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</si>
  <si>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</si>
  <si>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</si>
  <si>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</si>
  <si>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</si>
  <si>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</si>
  <si>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</si>
  <si>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</si>
  <si>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</si>
  <si>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</si>
  <si>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</si>
  <si>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</si>
  <si>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</si>
  <si>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</si>
  <si>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</si>
  <si>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</si>
  <si>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</si>
  <si>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</si>
  <si>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</si>
  <si>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</si>
  <si>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</si>
  <si>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</si>
  <si>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</si>
  <si>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</si>
  <si>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</si>
  <si>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</si>
  <si>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</si>
  <si>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</si>
  <si>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</si>
  <si>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</si>
  <si>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</si>
  <si>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</si>
  <si>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</si>
  <si>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</si>
  <si>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</si>
  <si>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</si>
  <si>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</si>
  <si>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</si>
  <si>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</si>
  <si>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</si>
  <si>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</si>
  <si>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</si>
  <si>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</si>
  <si>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</si>
  <si>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</si>
  <si>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</si>
  <si>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</si>
  <si>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</si>
  <si>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</si>
  <si>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</si>
  <si>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</si>
  <si>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</si>
  <si>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</si>
  <si>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</si>
  <si>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</si>
  <si>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</si>
  <si>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</si>
  <si>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</si>
  <si>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</si>
  <si>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</si>
  <si>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</si>
  <si>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</si>
  <si>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</si>
  <si>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</si>
  <si>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</si>
  <si>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</si>
  <si>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</si>
  <si>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</si>
  <si>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</si>
  <si>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</si>
  <si>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</si>
  <si>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</si>
  <si>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</si>
  <si>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</si>
  <si>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</si>
  <si>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</si>
  <si>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</si>
  <si>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</si>
  <si>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</si>
  <si>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</si>
  <si>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</si>
  <si>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</si>
  <si>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</si>
  <si>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</si>
  <si>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</si>
  <si>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</si>
  <si>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</si>
  <si>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</si>
  <si>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</si>
  <si>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</si>
  <si>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</si>
  <si>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</si>
  <si>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</si>
  <si>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</si>
  <si>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</si>
  <si>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</si>
  <si>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</si>
  <si>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</si>
  <si>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</si>
  <si>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</si>
  <si>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</si>
  <si>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</si>
  <si>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</si>
  <si>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</si>
  <si>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</si>
  <si>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</si>
  <si>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</si>
  <si>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</si>
  <si>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</si>
  <si>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</si>
  <si>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</si>
  <si>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</si>
  <si>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</si>
  <si>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</si>
  <si>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</si>
  <si>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</si>
  <si>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</si>
  <si>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</si>
  <si>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</si>
  <si>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</si>
  <si>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</si>
  <si>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</si>
  <si>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</si>
  <si>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</si>
  <si>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</si>
  <si>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</si>
  <si>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</si>
  <si>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</si>
  <si>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</si>
  <si>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</si>
  <si>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</si>
  <si>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</si>
  <si>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</si>
  <si>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</si>
  <si>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</si>
  <si>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</si>
  <si>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</si>
  <si>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</si>
  <si>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</si>
  <si>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</si>
  <si>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</si>
  <si>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</si>
  <si>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</si>
  <si>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</si>
  <si>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</si>
  <si>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</si>
  <si>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</si>
  <si>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</si>
  <si>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</si>
  <si>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</si>
  <si>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</si>
  <si>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</si>
  <si>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</si>
  <si>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</si>
  <si>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</si>
  <si>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</si>
  <si>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</si>
  <si>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</si>
  <si>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</si>
  <si>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</si>
  <si>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</si>
  <si>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</si>
  <si>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</si>
  <si>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</si>
  <si>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</si>
  <si>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</si>
  <si>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</si>
  <si>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</si>
  <si>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</si>
  <si>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</si>
  <si>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</si>
  <si>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</si>
  <si>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</si>
  <si>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</si>
  <si>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</si>
  <si>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</si>
  <si>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</si>
  <si>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</si>
  <si>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</si>
  <si>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</si>
  <si>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</si>
  <si>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</si>
  <si>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</si>
  <si>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</si>
  <si>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</si>
  <si>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</si>
  <si>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</si>
  <si>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</si>
  <si>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</si>
  <si>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</si>
  <si>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</si>
  <si>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</si>
  <si>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</si>
  <si>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</si>
  <si>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</si>
  <si>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</si>
  <si>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</si>
  <si>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</si>
  <si>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</si>
  <si>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</si>
  <si>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</si>
  <si>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</si>
  <si>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</si>
  <si>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</si>
  <si>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</si>
  <si>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</si>
  <si>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</si>
  <si>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</si>
  <si>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</si>
  <si>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</si>
  <si>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</si>
  <si>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</si>
  <si>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</si>
  <si>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</si>
  <si>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</si>
  <si>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</si>
  <si>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</si>
  <si>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</si>
  <si>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</si>
  <si>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</si>
  <si>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</si>
  <si>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</si>
  <si>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</si>
  <si>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</si>
  <si>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</si>
  <si>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</si>
  <si>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</si>
  <si>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</si>
  <si>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</si>
  <si>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</si>
  <si>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</si>
  <si>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</si>
  <si>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</si>
  <si>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</si>
  <si>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</si>
  <si>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</si>
  <si>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</si>
  <si>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</si>
  <si>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</si>
  <si>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</si>
  <si>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</si>
  <si>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</si>
  <si>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</si>
  <si>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</si>
  <si>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</si>
  <si>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</si>
  <si>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</si>
  <si>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</si>
  <si>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</si>
  <si>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</si>
  <si>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</si>
  <si>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</si>
  <si>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</si>
  <si>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</si>
  <si>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</si>
  <si>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</si>
  <si>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</si>
  <si>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</si>
  <si>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</si>
  <si>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</si>
  <si>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</si>
  <si>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</si>
  <si>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</si>
  <si>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</si>
  <si>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</si>
  <si>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</si>
  <si>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</si>
  <si>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</si>
  <si>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</si>
  <si>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</si>
  <si>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</si>
  <si>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</si>
  <si>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</si>
  <si>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</si>
  <si>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</si>
  <si>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</si>
  <si>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</si>
  <si>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</si>
  <si>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</si>
  <si>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</si>
  <si>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</si>
  <si>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</si>
  <si>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</si>
  <si>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</si>
  <si>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</si>
  <si>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</si>
  <si>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</si>
  <si>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</si>
  <si>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</si>
  <si>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</si>
  <si>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</si>
  <si>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</si>
  <si>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</si>
  <si>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</si>
  <si>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</si>
  <si>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</si>
  <si>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</si>
  <si>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</si>
  <si>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</si>
  <si>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</si>
  <si>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</si>
  <si>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</si>
  <si>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</si>
  <si>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</si>
  <si>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</si>
  <si>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</si>
  <si>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</si>
  <si>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</si>
  <si>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</si>
  <si>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</si>
  <si>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</si>
  <si>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</si>
  <si>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</si>
  <si>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</si>
  <si>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</si>
  <si>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</si>
  <si>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</si>
  <si>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</si>
  <si>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</si>
  <si>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</si>
  <si>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</si>
  <si>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</si>
  <si>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</si>
  <si>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</si>
  <si>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</si>
  <si>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</si>
  <si>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</si>
  <si>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</si>
  <si>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</si>
  <si>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</si>
  <si>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</si>
  <si>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</si>
  <si>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</si>
  <si>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</si>
  <si>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</si>
  <si>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</si>
  <si>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</si>
  <si>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</si>
  <si>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</si>
  <si>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</si>
  <si>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</si>
  <si>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</si>
  <si>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</si>
  <si>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</si>
  <si>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</si>
  <si>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</si>
  <si>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</si>
  <si>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</si>
  <si>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</si>
  <si>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</si>
  <si>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</si>
  <si>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</si>
  <si>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</si>
  <si>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</si>
  <si>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</si>
  <si>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</si>
  <si>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</si>
  <si>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</si>
  <si>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</si>
  <si>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</si>
  <si>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</si>
  <si>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</si>
  <si>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</si>
  <si>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</si>
  <si>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</si>
  <si>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</si>
  <si>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</si>
  <si>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</si>
  <si>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</si>
  <si>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</si>
  <si>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</si>
  <si>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</si>
  <si>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</si>
  <si>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</si>
  <si>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</si>
  <si>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</si>
  <si>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</si>
  <si>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</si>
  <si>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</si>
  <si>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</si>
  <si>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</si>
  <si>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</si>
  <si>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</si>
  <si>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</si>
  <si>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</si>
  <si>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</si>
  <si>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</si>
  <si>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</si>
  <si>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</si>
  <si>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</si>
  <si>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</si>
  <si>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</si>
  <si>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</si>
  <si>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</si>
  <si>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</si>
  <si>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</si>
  <si>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</si>
  <si>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</si>
  <si>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</si>
  <si>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</si>
  <si>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</si>
  <si>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</si>
  <si>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</si>
  <si>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</si>
  <si>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</si>
  <si>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</si>
  <si>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</si>
  <si>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</si>
  <si>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</si>
  <si>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</si>
  <si>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</si>
  <si>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</si>
  <si>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</si>
  <si>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</si>
  <si>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</si>
  <si>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</si>
  <si>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</si>
  <si>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</si>
  <si>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</si>
  <si>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</si>
  <si>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</si>
  <si>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</si>
  <si>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</si>
  <si>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</si>
  <si>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</si>
  <si>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</si>
  <si>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</si>
  <si>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</si>
  <si>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</si>
  <si>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</si>
  <si>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</si>
  <si>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</si>
  <si>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</si>
  <si>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</si>
  <si>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</si>
  <si>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</si>
  <si>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</si>
  <si>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</si>
  <si>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</si>
  <si>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</si>
  <si>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</si>
  <si>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</si>
  <si>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</si>
  <si>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</si>
  <si>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</si>
  <si>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</si>
  <si>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</si>
  <si>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</si>
  <si>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</si>
  <si>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</si>
  <si>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</si>
  <si>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</si>
  <si>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</si>
  <si>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</si>
  <si>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</si>
  <si>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</si>
  <si>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</si>
  <si>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</si>
  <si>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</si>
  <si>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</si>
  <si>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</si>
  <si>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</si>
  <si>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</si>
  <si>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</si>
  <si>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</si>
  <si>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</si>
  <si>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</si>
  <si>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</si>
  <si>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</si>
  <si>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</si>
  <si>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</si>
  <si>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</si>
  <si>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</si>
  <si>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</si>
  <si>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</si>
  <si>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</si>
  <si>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</si>
  <si>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</si>
  <si>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</si>
  <si>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</si>
  <si>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</si>
  <si>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</si>
  <si>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</si>
  <si>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</si>
  <si>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</si>
  <si>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</si>
  <si>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</si>
  <si>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</si>
  <si>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</si>
  <si>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</si>
  <si>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</si>
  <si>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</si>
  <si>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</si>
  <si>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</si>
  <si>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</si>
  <si>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</si>
  <si>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</si>
  <si>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</si>
  <si>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</si>
  <si>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</si>
  <si>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</si>
  <si>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</si>
  <si>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</si>
  <si>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</si>
  <si>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</si>
  <si>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</si>
  <si>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</si>
  <si>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</si>
  <si>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</si>
  <si>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</si>
  <si>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</si>
  <si>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</si>
  <si>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</si>
  <si>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</si>
  <si>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</si>
  <si>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</si>
  <si>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</si>
  <si>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</si>
  <si>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</si>
  <si>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</si>
  <si>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</si>
  <si>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</si>
  <si>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</si>
  <si>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</si>
  <si>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</si>
  <si>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</si>
  <si>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</si>
  <si>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</si>
  <si>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</si>
  <si>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</si>
  <si>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</si>
  <si>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</si>
  <si>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</si>
  <si>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</si>
  <si>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</si>
  <si>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</si>
  <si>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</si>
  <si>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</si>
  <si>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</si>
  <si>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</si>
  <si>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</si>
  <si>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</si>
  <si>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</si>
  <si>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</si>
  <si>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</si>
  <si>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</si>
  <si>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</si>
  <si>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</si>
  <si>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</si>
  <si>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</si>
  <si>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</si>
  <si>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</si>
  <si>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</si>
  <si>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</si>
  <si>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</si>
  <si>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</si>
  <si>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</si>
  <si>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</si>
  <si>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</si>
  <si>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</si>
  <si>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</si>
  <si>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</si>
  <si>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</si>
  <si>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</si>
  <si>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</si>
  <si>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</si>
  <si>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</si>
  <si>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</si>
  <si>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</si>
  <si>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</si>
  <si>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</si>
  <si>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</si>
  <si>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</si>
  <si>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</si>
  <si>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</si>
  <si>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</si>
  <si>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</si>
  <si>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</si>
  <si>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</si>
  <si>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</si>
  <si>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</si>
  <si>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</si>
  <si>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</si>
  <si>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</si>
  <si>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</si>
  <si>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</si>
  <si>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</si>
  <si>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</si>
  <si>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</si>
  <si>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</si>
  <si>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</si>
  <si>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</si>
  <si>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</si>
  <si>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</si>
  <si>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</si>
  <si>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</si>
  <si>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</si>
  <si>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</si>
  <si>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</si>
  <si>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</si>
  <si>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</si>
  <si>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</si>
  <si>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</si>
  <si>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</si>
  <si>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</si>
  <si>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</si>
  <si>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</si>
  <si>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</si>
  <si>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</si>
  <si>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</si>
  <si>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</si>
  <si>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</si>
  <si>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</si>
  <si>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</si>
  <si>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</si>
  <si>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</si>
  <si>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</si>
  <si>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</si>
  <si>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</si>
  <si>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</si>
  <si>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</si>
  <si>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</si>
  <si>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</si>
  <si>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</si>
  <si>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</si>
  <si>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</si>
  <si>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</si>
  <si>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</si>
  <si>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</si>
  <si>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</si>
  <si>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</si>
  <si>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</si>
  <si>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</si>
  <si>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</si>
  <si>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</si>
  <si>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</si>
  <si>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</si>
  <si>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</si>
  <si>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</si>
  <si>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</si>
  <si>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</si>
  <si>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</si>
  <si>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</si>
  <si>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</si>
  <si>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</si>
  <si>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</si>
  <si>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</si>
  <si>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</si>
  <si>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</si>
  <si>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</si>
  <si>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</si>
  <si>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</si>
  <si>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</si>
  <si>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</si>
  <si>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</si>
  <si>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</si>
  <si>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</si>
  <si>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</si>
  <si>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</si>
  <si>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</si>
  <si>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</si>
  <si>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</si>
  <si>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</si>
  <si>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</si>
  <si>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</si>
  <si>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</si>
  <si>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</si>
  <si>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</si>
  <si>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</si>
  <si>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</si>
  <si>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</si>
  <si>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</si>
  <si>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</si>
  <si>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</si>
  <si>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</si>
  <si>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</si>
  <si>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</si>
  <si>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</si>
  <si>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</si>
  <si>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</si>
  <si>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</si>
  <si>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</si>
  <si>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</si>
  <si>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</si>
  <si>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</si>
  <si>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</si>
  <si>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</si>
  <si>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</si>
  <si>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</si>
  <si>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</si>
  <si>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</si>
  <si>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</si>
  <si>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</si>
  <si>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</si>
  <si>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</si>
  <si>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</si>
  <si>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</si>
  <si>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</si>
  <si>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</si>
  <si>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</si>
  <si>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</si>
  <si>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</si>
  <si>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</si>
  <si>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</si>
  <si>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</si>
  <si>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</si>
  <si>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</si>
  <si>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</si>
  <si>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</si>
  <si>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</si>
  <si>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</si>
  <si>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</si>
  <si>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</si>
  <si>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</si>
  <si>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</si>
  <si>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</si>
  <si>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</si>
  <si>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</si>
  <si>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</si>
  <si>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</si>
  <si>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</si>
  <si>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</si>
  <si>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</si>
  <si>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</si>
  <si>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</si>
  <si>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</si>
  <si>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</si>
  <si>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</si>
  <si>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</si>
  <si>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</si>
  <si>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</si>
  <si>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</si>
  <si>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</si>
  <si>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</si>
  <si>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</si>
  <si>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</si>
  <si>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</si>
  <si>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</si>
  <si>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</si>
  <si>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</si>
  <si>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</si>
  <si>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</si>
  <si>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</si>
  <si>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</si>
  <si>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</si>
  <si>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</si>
  <si>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</si>
  <si>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</si>
  <si>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</si>
  <si>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</si>
  <si>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</si>
  <si>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</si>
  <si>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</si>
  <si>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</si>
  <si>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</si>
  <si>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</si>
  <si>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</si>
  <si>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</si>
  <si>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</si>
  <si>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</si>
  <si>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</si>
  <si>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</si>
  <si>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</si>
  <si>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</si>
  <si>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</si>
  <si>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</si>
  <si>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</si>
  <si>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</si>
  <si>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</si>
  <si>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</si>
  <si>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</si>
  <si>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</si>
  <si>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</si>
  <si>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</si>
  <si>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</si>
  <si>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</si>
  <si>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</si>
  <si>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</si>
  <si>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</si>
  <si>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</si>
  <si>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</si>
  <si>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</si>
  <si>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</si>
  <si>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</si>
  <si>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</si>
  <si>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</si>
  <si>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</si>
  <si>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</si>
  <si>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</si>
  <si>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</si>
  <si>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</si>
  <si>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</si>
  <si>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</si>
  <si>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</si>
  <si>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</si>
  <si>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</si>
  <si>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</si>
  <si>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</si>
  <si>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</si>
  <si>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</si>
  <si>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</si>
  <si>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</si>
  <si>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</si>
  <si>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</si>
  <si>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</si>
  <si>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</si>
  <si>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</si>
  <si>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</si>
  <si>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</si>
  <si>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</si>
  <si>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</si>
  <si>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</si>
  <si>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</si>
  <si>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</si>
  <si>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</si>
  <si>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</si>
  <si>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</si>
  <si>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</si>
  <si>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</si>
  <si>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</si>
  <si>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</si>
  <si>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</si>
  <si>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</si>
  <si>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</si>
  <si>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</si>
  <si>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</si>
  <si>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</si>
  <si>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</si>
  <si>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</si>
  <si>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</si>
  <si>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</si>
  <si>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</si>
  <si>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</si>
  <si>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</si>
  <si>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</si>
  <si>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</si>
  <si>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</si>
  <si>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</si>
  <si>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</si>
  <si>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</si>
  <si>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</si>
  <si>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</si>
  <si>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</si>
  <si>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</si>
  <si>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</si>
  <si>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</si>
  <si>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</si>
  <si>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</si>
  <si>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</si>
  <si>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</si>
  <si>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</si>
  <si>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</si>
  <si>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</si>
  <si>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</si>
  <si>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</si>
  <si>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</si>
  <si>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</si>
  <si>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</si>
  <si>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</si>
  <si>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</si>
  <si>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</si>
  <si>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</si>
  <si>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</si>
  <si>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</si>
  <si>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</si>
  <si>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</si>
  <si>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</si>
  <si>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</si>
  <si>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</si>
  <si>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</si>
  <si>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</si>
  <si>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</si>
  <si>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</si>
  <si>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</si>
  <si>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</si>
  <si>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</si>
  <si>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</si>
  <si>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</si>
  <si>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</si>
  <si>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</si>
  <si>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</si>
  <si>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</si>
  <si>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</si>
  <si>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</si>
  <si>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</si>
  <si>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</si>
  <si>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</si>
  <si>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</si>
  <si>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</si>
  <si>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</si>
  <si>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</si>
  <si>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</si>
  <si>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</si>
  <si>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</si>
  <si>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</si>
  <si>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</si>
  <si>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</si>
  <si>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</si>
  <si>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</si>
  <si>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</si>
  <si>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</si>
  <si>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</si>
  <si>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</si>
  <si>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</si>
  <si>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</si>
  <si>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</si>
  <si>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</si>
  <si>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</si>
  <si>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</si>
  <si>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</si>
  <si>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</si>
  <si>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</si>
  <si>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</si>
  <si>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</si>
  <si>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</si>
  <si>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</si>
  <si>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</si>
  <si>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</si>
  <si>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</si>
  <si>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</si>
  <si>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</si>
  <si>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</si>
  <si>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</si>
  <si>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</si>
  <si>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</si>
  <si>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</si>
  <si>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</si>
  <si>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</si>
  <si>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</si>
  <si>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</si>
  <si>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</si>
  <si>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</si>
  <si>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</si>
  <si>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</si>
  <si>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</si>
  <si>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</si>
  <si>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</si>
  <si>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</si>
  <si>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</si>
  <si>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</si>
  <si>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</si>
  <si>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</si>
  <si>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</si>
  <si>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</si>
  <si>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</si>
  <si>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</si>
  <si>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</si>
  <si>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</si>
  <si>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</si>
  <si>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</si>
  <si>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</si>
  <si>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</si>
  <si>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</si>
  <si>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</si>
  <si>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</si>
  <si>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</si>
  <si>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</si>
  <si>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</si>
  <si>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</si>
  <si>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</si>
  <si>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</si>
  <si>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</si>
  <si>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</si>
  <si>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</si>
  <si>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</si>
  <si>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</si>
  <si>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</si>
  <si>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</si>
  <si>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</si>
  <si>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</si>
  <si>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</si>
  <si>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</si>
  <si>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</si>
  <si>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</si>
  <si>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</si>
  <si>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</si>
  <si>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</si>
  <si>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</si>
  <si>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</si>
  <si>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</si>
  <si>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</si>
  <si>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</si>
  <si>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</si>
  <si>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</si>
  <si>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</si>
  <si>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</si>
  <si>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</si>
  <si>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</si>
  <si>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</si>
  <si>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</si>
  <si>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</si>
  <si>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</si>
  <si>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</si>
  <si>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</si>
  <si>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</si>
  <si>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</si>
  <si>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</si>
  <si>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</si>
  <si>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</si>
  <si>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</si>
  <si>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</si>
  <si>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</si>
  <si>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</si>
  <si>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</si>
  <si>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</si>
  <si>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</si>
  <si>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</si>
  <si>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</si>
  <si>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</si>
  <si>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</si>
  <si>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</si>
  <si>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</si>
  <si>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</si>
  <si>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</si>
  <si>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</si>
  <si>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</si>
  <si>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</si>
  <si>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</si>
  <si>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</si>
  <si>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</si>
  <si>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</si>
  <si>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</si>
  <si>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</si>
  <si>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</si>
  <si>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</si>
  <si>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</si>
  <si>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</si>
  <si>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</si>
  <si>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</si>
  <si>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</si>
  <si>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</si>
  <si>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</si>
  <si>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</si>
  <si>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</si>
  <si>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</si>
  <si>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</si>
  <si>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</si>
  <si>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</si>
  <si>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</si>
  <si>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</si>
  <si>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</si>
  <si>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</si>
  <si>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</si>
  <si>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</si>
  <si>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</si>
  <si>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</si>
  <si>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</si>
  <si>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</si>
  <si>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</si>
  <si>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</si>
  <si>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</si>
  <si>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</si>
  <si>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</si>
  <si>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</si>
  <si>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</si>
  <si>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</si>
  <si>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</si>
  <si>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</si>
  <si>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</si>
  <si>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</si>
  <si>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</si>
  <si>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</si>
  <si>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</si>
  <si>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</si>
  <si>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</si>
  <si>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</si>
  <si>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</si>
  <si>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</si>
  <si>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</si>
  <si>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</si>
  <si>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</si>
  <si>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</si>
  <si>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</si>
  <si>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</si>
  <si>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</si>
  <si>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</si>
  <si>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</si>
  <si>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</si>
  <si>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</si>
  <si>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</si>
  <si>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</si>
  <si>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</si>
  <si>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</si>
  <si>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</si>
  <si>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</si>
  <si>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</si>
  <si>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</si>
  <si>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</si>
  <si>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</si>
  <si>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</si>
  <si>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</si>
  <si>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</si>
  <si>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</si>
  <si>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</si>
  <si>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</si>
  <si>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</si>
  <si>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</si>
  <si>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</si>
  <si>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</si>
  <si>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</si>
  <si>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</si>
  <si>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</si>
  <si>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</si>
  <si>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</si>
  <si>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</si>
  <si>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</si>
  <si>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</si>
  <si>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</si>
  <si>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</si>
  <si>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</si>
  <si>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</si>
  <si>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</si>
  <si>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</si>
  <si>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</si>
  <si>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</si>
  <si>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</si>
  <si>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</si>
  <si>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</si>
  <si>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</si>
  <si>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</si>
  <si>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</si>
  <si>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</si>
  <si>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</si>
  <si>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</si>
  <si>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</si>
  <si>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</si>
  <si>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</si>
  <si>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</si>
  <si>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</si>
  <si>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</si>
  <si>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</si>
  <si>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</si>
  <si>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</si>
  <si>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</si>
  <si>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</si>
  <si>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</si>
  <si>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</si>
  <si>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</si>
  <si>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</si>
  <si>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</si>
  <si>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</si>
  <si>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</si>
  <si>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</si>
  <si>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</si>
  <si>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</si>
  <si>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</si>
  <si>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</si>
  <si>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</si>
  <si>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</si>
  <si>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</si>
  <si>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</si>
  <si>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</si>
  <si>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</si>
  <si>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</si>
  <si>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</si>
  <si>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</si>
  <si>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</si>
  <si>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</si>
  <si>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</si>
  <si>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</si>
  <si>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</si>
  <si>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</si>
  <si>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</si>
  <si>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</si>
  <si>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</si>
  <si>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</si>
  <si>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</si>
  <si>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</si>
  <si>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</si>
  <si>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</si>
  <si>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</si>
  <si>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</si>
  <si>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</si>
  <si>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</si>
  <si>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</si>
  <si>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</si>
  <si>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</si>
  <si>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</si>
  <si>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</si>
  <si>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</si>
  <si>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</si>
  <si>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</si>
  <si>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</si>
  <si>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</si>
  <si>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</si>
  <si>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</si>
  <si>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</si>
  <si>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</si>
  <si>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</si>
  <si>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</si>
  <si>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</si>
  <si>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</si>
  <si>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</si>
  <si>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</si>
  <si>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</si>
  <si>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</si>
  <si>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</si>
  <si>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</si>
  <si>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</si>
  <si>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</si>
  <si>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</si>
  <si>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</si>
  <si>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</si>
  <si>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</si>
  <si>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</si>
  <si>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</si>
  <si>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</si>
  <si>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</si>
  <si>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</si>
  <si>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</si>
  <si>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</si>
  <si>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</si>
  <si>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</si>
  <si>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</si>
  <si>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</si>
  <si>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</si>
  <si>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</si>
  <si>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</si>
  <si>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</si>
  <si>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</si>
  <si>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</si>
  <si>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</si>
  <si>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</si>
  <si>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</si>
  <si>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</si>
  <si>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</si>
  <si>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</si>
  <si>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</si>
  <si>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</si>
  <si>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</si>
  <si>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</si>
  <si>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</si>
  <si>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</si>
  <si>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</si>
  <si>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</si>
  <si>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</si>
  <si>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</si>
  <si>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</si>
  <si>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</si>
  <si>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</si>
  <si>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</si>
  <si>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</si>
  <si>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</si>
  <si>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</si>
  <si>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</si>
  <si>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</si>
  <si>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</si>
  <si>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</si>
  <si>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</si>
  <si>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</si>
  <si>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</si>
  <si>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</si>
  <si>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</si>
  <si>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</si>
  <si>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</si>
  <si>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</si>
  <si>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</si>
  <si>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</si>
  <si>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</si>
  <si>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</si>
  <si>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</si>
  <si>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</si>
  <si>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</si>
  <si>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</si>
  <si>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</si>
  <si>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</si>
  <si>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</si>
  <si>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</si>
  <si>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</si>
  <si>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</si>
  <si>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</si>
  <si>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</si>
  <si>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</si>
  <si>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</si>
  <si>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</si>
  <si>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</si>
  <si>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</si>
  <si>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</si>
  <si>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</si>
  <si>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</si>
  <si>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</si>
  <si>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</si>
  <si>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</si>
  <si>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</si>
  <si>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</si>
  <si>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</si>
  <si>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</si>
  <si>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</si>
  <si>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</si>
  <si>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</si>
  <si>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</si>
  <si>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</si>
  <si>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</si>
  <si>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</si>
  <si>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</si>
  <si>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</si>
  <si>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</si>
  <si>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</si>
  <si>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</si>
  <si>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</si>
  <si>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</si>
  <si>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</si>
  <si>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</si>
  <si>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</si>
  <si>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</si>
  <si>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</si>
  <si>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</si>
  <si>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</si>
  <si>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</si>
  <si>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</si>
  <si>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</si>
  <si>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</si>
  <si>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</si>
  <si>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</si>
  <si>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</si>
  <si>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</si>
  <si>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</si>
  <si>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</si>
  <si>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</si>
  <si>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</si>
  <si>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</si>
  <si>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</si>
  <si>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</si>
  <si>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</si>
  <si>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</si>
  <si>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</si>
  <si>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</si>
  <si>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</si>
  <si>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</si>
  <si>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</si>
  <si>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</si>
  <si>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</si>
  <si>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</si>
  <si>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</si>
  <si>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</si>
  <si>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</si>
  <si>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</si>
  <si>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</si>
  <si>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</si>
  <si>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</si>
  <si>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</si>
  <si>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</si>
  <si>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</si>
  <si>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</si>
  <si>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</si>
  <si>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</si>
  <si>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</si>
  <si>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</si>
  <si>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</si>
  <si>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</si>
  <si>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</si>
  <si>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</si>
  <si>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</si>
  <si>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</si>
  <si>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</si>
  <si>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</si>
  <si>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</si>
  <si>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</si>
  <si>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</si>
  <si>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</si>
  <si>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</si>
  <si>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</si>
  <si>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</si>
  <si>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</si>
  <si>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</si>
  <si>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</si>
  <si>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</si>
  <si>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</si>
  <si>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</si>
  <si>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</si>
  <si>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</si>
  <si>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</si>
  <si>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</si>
  <si>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</si>
  <si>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</si>
  <si>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</si>
  <si>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</si>
  <si>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</si>
  <si>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</si>
  <si>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</si>
  <si>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</si>
  <si>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</si>
  <si>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</si>
  <si>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</si>
  <si>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</si>
  <si>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</si>
  <si>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</si>
  <si>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</si>
  <si>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</si>
  <si>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</si>
  <si>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</si>
  <si>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</si>
  <si>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</si>
  <si>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</si>
  <si>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</si>
  <si>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</si>
  <si>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</si>
  <si>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</si>
  <si>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</si>
  <si>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</si>
  <si>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</si>
  <si>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</si>
  <si>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</si>
  <si>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</si>
  <si>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</si>
  <si>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</si>
  <si>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</si>
  <si>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</si>
  <si>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</si>
  <si>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</si>
  <si>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</si>
  <si>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</si>
  <si>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</si>
  <si>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</si>
  <si>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</si>
  <si>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</si>
  <si>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</si>
  <si>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</si>
  <si>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</si>
  <si>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</si>
  <si>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</si>
  <si>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</si>
  <si>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</si>
  <si>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</si>
  <si>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</si>
  <si>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</si>
  <si>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</si>
  <si>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</si>
  <si>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</si>
  <si>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</si>
  <si>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</si>
  <si>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</si>
  <si>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</si>
  <si>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</si>
  <si>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</si>
  <si>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</si>
  <si>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</si>
  <si>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</si>
  <si>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</si>
  <si>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</si>
  <si>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</si>
  <si>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</si>
  <si>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</si>
  <si>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</si>
  <si>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</si>
  <si>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</si>
  <si>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</si>
  <si>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</si>
  <si>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</si>
  <si>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</si>
  <si>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</si>
  <si>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</si>
  <si>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</si>
  <si>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</si>
  <si>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</si>
  <si>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</si>
  <si>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</si>
  <si>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</si>
  <si>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</si>
  <si>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</si>
  <si>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</si>
  <si>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</si>
  <si>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</si>
  <si>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</si>
  <si>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</si>
  <si>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</si>
  <si>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</si>
  <si>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</si>
  <si>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</si>
  <si>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</si>
  <si>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</si>
  <si>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</si>
  <si>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</si>
  <si>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</si>
  <si>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</si>
  <si>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</si>
  <si>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</si>
  <si>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</si>
  <si>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</si>
  <si>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</si>
  <si>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</si>
  <si>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</si>
  <si>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</si>
  <si>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</si>
  <si>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</si>
  <si>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</si>
  <si>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</si>
  <si>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</si>
  <si>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</si>
  <si>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</si>
  <si>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</si>
  <si>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</si>
  <si>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</si>
  <si>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</si>
  <si>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</si>
  <si>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</si>
  <si>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</si>
  <si>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</si>
  <si>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</si>
  <si>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</si>
  <si>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</si>
  <si>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</si>
  <si>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</si>
  <si>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</si>
  <si>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</si>
  <si>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</si>
  <si>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</si>
  <si>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</si>
  <si>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</si>
  <si>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</si>
  <si>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</si>
  <si>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</si>
  <si>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</si>
  <si>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</si>
  <si>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</si>
  <si>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</si>
  <si>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</si>
  <si>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</si>
  <si>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</si>
  <si>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</si>
  <si>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</si>
  <si>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</si>
  <si>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</si>
  <si>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</si>
  <si>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</si>
  <si>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</si>
  <si>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</si>
  <si>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</si>
  <si>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</si>
  <si>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</si>
  <si>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</si>
  <si>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</si>
  <si>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</si>
  <si>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</si>
  <si>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</si>
  <si>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</si>
  <si>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</si>
  <si>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</si>
  <si>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</si>
  <si>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</si>
  <si>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</si>
  <si>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</si>
  <si>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</si>
  <si>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</si>
  <si>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</si>
  <si>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</si>
  <si>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</si>
  <si>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</si>
  <si>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</si>
  <si>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</si>
  <si>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</si>
  <si>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</si>
  <si>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</si>
  <si>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</si>
  <si>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</si>
  <si>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</si>
  <si>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</si>
  <si>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</si>
  <si>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</si>
  <si>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</si>
  <si>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</si>
  <si>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</si>
  <si>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</si>
  <si>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</si>
  <si>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</si>
  <si>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</si>
  <si>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</si>
  <si>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</si>
  <si>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</si>
  <si>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</si>
  <si>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</si>
  <si>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</si>
  <si>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</si>
  <si>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</si>
  <si>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</si>
  <si>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</si>
  <si>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</si>
  <si>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</si>
  <si>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</si>
  <si>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</si>
  <si>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</si>
  <si>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</si>
  <si>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</si>
  <si>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</si>
  <si>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</si>
  <si>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</si>
  <si>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</si>
  <si>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</si>
  <si>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</si>
  <si>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</si>
  <si>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</si>
  <si>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</si>
  <si>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</si>
  <si>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</si>
  <si>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</si>
  <si>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</si>
  <si>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</si>
  <si>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</si>
  <si>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</si>
  <si>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</si>
  <si>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</si>
  <si>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</si>
  <si>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</si>
  <si>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</si>
  <si>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</si>
  <si>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</si>
  <si>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</si>
  <si>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</si>
  <si>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</si>
  <si>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</si>
  <si>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</si>
  <si>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</si>
  <si>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</si>
  <si>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</si>
  <si>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</si>
  <si>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</si>
  <si>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</si>
  <si>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</si>
  <si>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</si>
  <si>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</si>
  <si>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</si>
  <si>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</si>
  <si>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</si>
  <si>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</si>
  <si>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</si>
  <si>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</si>
  <si>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</si>
  <si>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</si>
  <si>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</si>
  <si>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</si>
  <si>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</si>
  <si>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</si>
  <si>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</si>
  <si>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</si>
  <si>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</si>
  <si>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</si>
  <si>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</si>
  <si>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</si>
  <si>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</si>
  <si>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</si>
  <si>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</si>
  <si>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</si>
  <si>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</si>
  <si>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</si>
  <si>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</si>
  <si>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</si>
  <si>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</si>
  <si>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</si>
  <si>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</si>
  <si>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</si>
  <si>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</si>
  <si>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</si>
  <si>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</si>
  <si>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</si>
  <si>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</si>
  <si>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</si>
  <si>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</si>
  <si>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</si>
  <si>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</si>
  <si>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</si>
  <si>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</si>
  <si>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</si>
  <si>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</si>
  <si>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</si>
  <si>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</si>
  <si>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</si>
  <si>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</si>
  <si>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</si>
  <si>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</si>
  <si>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</si>
  <si>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</si>
  <si>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</si>
  <si>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</si>
  <si>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</si>
  <si>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</si>
  <si>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</si>
  <si>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</si>
  <si>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</si>
  <si>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</si>
  <si>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</si>
  <si>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</si>
  <si>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</si>
  <si>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</si>
  <si>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</si>
  <si>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</si>
  <si>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</si>
  <si>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</si>
  <si>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</si>
  <si>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</si>
  <si>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</si>
  <si>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</si>
  <si>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</si>
  <si>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</si>
  <si>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</si>
  <si>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</si>
  <si>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</si>
  <si>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</si>
  <si>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</si>
  <si>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</si>
  <si>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</si>
  <si>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</si>
  <si>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</si>
  <si>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</si>
  <si>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</si>
  <si>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</si>
  <si>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</si>
  <si>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</si>
  <si>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</si>
  <si>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</si>
  <si>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</si>
  <si>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</si>
  <si>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</si>
  <si>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</si>
  <si>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</si>
  <si>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</si>
  <si>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</si>
  <si>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</si>
  <si>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</si>
  <si>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</si>
  <si>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</si>
  <si>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</si>
  <si>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</si>
  <si>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</si>
  <si>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</si>
  <si>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</si>
  <si>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</si>
  <si>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</si>
  <si>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</si>
  <si>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</si>
  <si>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</si>
  <si>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</si>
  <si>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</si>
  <si>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</si>
  <si>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</si>
  <si>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</si>
  <si>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</si>
  <si>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</si>
  <si>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</si>
  <si>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</si>
  <si>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</si>
  <si>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</si>
  <si>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</si>
  <si>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</si>
  <si>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</si>
  <si>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</si>
  <si>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</si>
  <si>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</si>
  <si>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</si>
  <si>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</si>
  <si>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</si>
  <si>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</si>
  <si>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</si>
  <si>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</si>
  <si>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</si>
  <si>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</si>
  <si>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</si>
  <si>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</si>
  <si>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</si>
  <si>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</si>
  <si>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</si>
  <si>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</si>
  <si>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</si>
  <si>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</si>
  <si>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</si>
  <si>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</si>
  <si>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</si>
  <si>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</si>
  <si>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</si>
  <si>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</si>
  <si>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</si>
  <si>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</si>
  <si>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</si>
  <si>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</si>
  <si>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</si>
  <si>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</si>
  <si>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</si>
  <si>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</si>
  <si>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</si>
  <si>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</si>
  <si>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</si>
  <si>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</si>
  <si>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</si>
  <si>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</si>
  <si>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</si>
  <si>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</si>
  <si>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</si>
  <si>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</si>
  <si>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</si>
  <si>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</si>
  <si>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</si>
  <si>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</si>
  <si>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</si>
  <si>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</si>
  <si>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</si>
  <si>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</si>
  <si>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</si>
  <si>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</si>
  <si>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</si>
  <si>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</si>
  <si>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</si>
  <si>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</si>
  <si>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</si>
  <si>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</si>
  <si>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</si>
  <si>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</si>
  <si>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</si>
  <si>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</si>
  <si>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</si>
  <si>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</si>
  <si>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</si>
  <si>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</si>
  <si>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</si>
  <si>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</si>
  <si>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</si>
  <si>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</si>
  <si>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</si>
  <si>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</si>
  <si>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</si>
  <si>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</si>
  <si>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</si>
  <si>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</si>
  <si>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</si>
  <si>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</si>
  <si>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</si>
  <si>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</si>
  <si>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</si>
  <si>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</si>
  <si>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</si>
  <si>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</si>
  <si>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</si>
  <si>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</si>
  <si>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</si>
  <si>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</si>
  <si>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</si>
  <si>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</si>
  <si>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</si>
  <si>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</si>
  <si>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</si>
  <si>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</si>
  <si>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</si>
  <si>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</si>
  <si>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</si>
  <si>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</si>
  <si>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</si>
  <si>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</si>
  <si>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</si>
  <si>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</si>
  <si>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</si>
  <si>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</si>
  <si>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</si>
  <si>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</si>
  <si>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</si>
  <si>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</si>
  <si>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</si>
  <si>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</si>
  <si>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</si>
  <si>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</si>
  <si>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</si>
  <si>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</si>
  <si>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</si>
  <si>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</si>
  <si>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</si>
  <si>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</si>
  <si>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</si>
  <si>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</si>
  <si>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</si>
  <si>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</si>
  <si>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</si>
  <si>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</si>
  <si>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</si>
  <si>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</si>
  <si>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</si>
  <si>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</si>
  <si>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</si>
  <si>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</si>
  <si>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</si>
  <si>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</si>
  <si>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</si>
  <si>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</si>
  <si>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</si>
  <si>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</si>
  <si>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</si>
  <si>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</si>
  <si>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</si>
  <si>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</si>
  <si>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</si>
  <si>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</si>
  <si>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</si>
  <si>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</si>
  <si>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</si>
  <si>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</si>
  <si>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</si>
  <si>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</si>
  <si>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</si>
  <si>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</si>
  <si>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</si>
  <si>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</si>
  <si>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</si>
  <si>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</si>
  <si>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</si>
  <si>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</si>
  <si>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</si>
  <si>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</si>
  <si>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</si>
  <si>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</si>
  <si>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</si>
  <si>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</si>
  <si>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</si>
  <si>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</si>
  <si>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</si>
  <si>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</si>
  <si>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</si>
  <si>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</si>
  <si>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</si>
  <si>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</si>
  <si>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</si>
  <si>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</si>
  <si>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</si>
  <si>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</si>
  <si>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</si>
  <si>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</si>
  <si>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</si>
  <si>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</si>
  <si>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</si>
  <si>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</si>
  <si>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</si>
  <si>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</si>
  <si>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</si>
  <si>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</si>
  <si>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</si>
  <si>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</si>
  <si>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</si>
  <si>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</si>
  <si>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</si>
  <si>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</si>
  <si>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</si>
  <si>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</si>
  <si>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</si>
  <si>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</si>
  <si>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</si>
  <si>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</si>
  <si>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</si>
  <si>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</si>
  <si>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</si>
  <si>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</si>
  <si>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</si>
  <si>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</si>
  <si>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</si>
  <si>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</si>
  <si>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</si>
  <si>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</si>
  <si>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</si>
  <si>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</si>
  <si>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</si>
  <si>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</si>
  <si>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</si>
  <si>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</si>
  <si>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</si>
  <si>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</si>
  <si>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</si>
  <si>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</si>
  <si>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</si>
  <si>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</si>
  <si>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</si>
  <si>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</si>
  <si>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</si>
  <si>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</si>
  <si>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</si>
  <si>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</si>
  <si>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</si>
  <si>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</si>
  <si>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</si>
  <si>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</si>
  <si>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</si>
  <si>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</si>
  <si>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</si>
  <si>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</si>
  <si>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</si>
  <si>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</si>
  <si>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</si>
  <si>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</si>
  <si>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</si>
  <si>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</si>
  <si>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</si>
  <si>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</si>
  <si>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</si>
  <si>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</si>
  <si>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</si>
  <si>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</si>
  <si>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</si>
  <si>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</si>
  <si>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</si>
  <si>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</si>
  <si>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</si>
  <si>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</si>
  <si>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</si>
  <si>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</si>
  <si>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</si>
  <si>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</si>
  <si>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</si>
  <si>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</si>
  <si>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</si>
  <si>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</si>
  <si>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</si>
  <si>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</si>
  <si>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</si>
  <si>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</si>
  <si>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</si>
  <si>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</si>
  <si>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</si>
  <si>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</si>
  <si>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</si>
  <si>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</si>
  <si>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</si>
  <si>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</si>
  <si>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</si>
  <si>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</si>
  <si>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</si>
  <si>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</si>
  <si>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</si>
  <si>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</si>
  <si>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</si>
  <si>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</si>
  <si>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</si>
  <si>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</si>
  <si>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</si>
  <si>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</si>
  <si>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</si>
  <si>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</si>
  <si>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</si>
  <si>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</si>
  <si>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</si>
  <si>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</si>
  <si>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</si>
  <si>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</si>
  <si>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</si>
  <si>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</si>
  <si>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</si>
  <si>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</si>
  <si>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</si>
  <si>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</si>
  <si>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</si>
  <si>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</si>
  <si>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</si>
  <si>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</si>
  <si>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</si>
  <si>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</si>
  <si>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</si>
  <si>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</si>
  <si>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</si>
  <si>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</si>
  <si>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</si>
  <si>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</si>
  <si>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</si>
  <si>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</si>
  <si>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</si>
  <si>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</si>
  <si>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</si>
  <si>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</si>
  <si>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</si>
  <si>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</si>
  <si>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</si>
  <si>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</si>
  <si>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</si>
  <si>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</si>
  <si>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</si>
  <si>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</si>
  <si>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</si>
  <si>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</si>
  <si>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</si>
  <si>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</si>
  <si>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</si>
  <si>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</si>
  <si>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</si>
  <si>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</si>
  <si>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</si>
  <si>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</si>
  <si>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</si>
  <si>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</si>
  <si>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</si>
  <si>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</si>
  <si>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</si>
  <si>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</si>
  <si>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</si>
  <si>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</si>
  <si>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</si>
  <si>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</si>
  <si>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</si>
  <si>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</si>
  <si>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</si>
  <si>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</si>
  <si>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</si>
  <si>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</si>
  <si>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</si>
  <si>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</si>
  <si>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</si>
  <si>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</si>
  <si>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</si>
  <si>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</si>
  <si>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</si>
  <si>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</si>
  <si>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</si>
  <si>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</si>
  <si>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</si>
  <si>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</si>
  <si>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</si>
  <si>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</si>
  <si>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</si>
  <si>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</si>
  <si>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</si>
  <si>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</si>
  <si>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</si>
  <si>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</si>
  <si>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</si>
  <si>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</si>
  <si>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</si>
  <si>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</si>
  <si>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</si>
  <si>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</si>
  <si>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</si>
  <si>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</si>
  <si>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</si>
  <si>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</si>
  <si>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</si>
  <si>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</si>
  <si>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</si>
  <si>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</si>
  <si>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</si>
  <si>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</si>
  <si>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</si>
  <si>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</si>
  <si>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</si>
  <si>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</si>
  <si>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</si>
  <si>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</si>
  <si>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</si>
  <si>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</si>
  <si>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</si>
  <si>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</si>
  <si>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</si>
  <si>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</si>
  <si>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</si>
  <si>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</si>
  <si>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</si>
  <si>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</si>
  <si>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</si>
  <si>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</si>
  <si>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</si>
  <si>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</si>
  <si>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</si>
  <si>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</si>
  <si>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</si>
  <si>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</si>
  <si>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</si>
  <si>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</si>
  <si>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</si>
  <si>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</si>
  <si>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</si>
  <si>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</si>
  <si>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</si>
  <si>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</si>
  <si>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</si>
  <si>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</si>
  <si>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</si>
  <si>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</si>
  <si>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</si>
  <si>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</si>
  <si>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</si>
  <si>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</si>
  <si>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</si>
  <si>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</si>
  <si>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</si>
  <si>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</si>
  <si>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</si>
  <si>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</si>
  <si>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</si>
  <si>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</si>
  <si>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</si>
  <si>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</si>
  <si>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</si>
  <si>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</si>
  <si>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</si>
  <si>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</si>
  <si>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</si>
  <si>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</si>
  <si>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</si>
  <si>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</si>
  <si>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</si>
  <si>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</si>
  <si>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</si>
  <si>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</si>
  <si>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</si>
  <si>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</si>
  <si>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</si>
  <si>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</si>
  <si>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</si>
  <si>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</si>
  <si>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</si>
  <si>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</si>
  <si>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</si>
  <si>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</si>
  <si>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</si>
  <si>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</si>
  <si>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</si>
  <si>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</si>
  <si>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</si>
  <si>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</si>
  <si>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</si>
  <si>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</si>
  <si>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</si>
  <si>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</si>
  <si>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</si>
  <si>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</si>
  <si>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</si>
  <si>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</si>
  <si>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</si>
  <si>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</si>
  <si>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</si>
  <si>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</si>
  <si>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</si>
  <si>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</si>
  <si>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</si>
  <si>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</si>
  <si>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</si>
  <si>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</si>
  <si>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</si>
  <si>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</si>
  <si>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</si>
  <si>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</si>
  <si>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</si>
  <si>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</si>
  <si>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</si>
  <si>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</si>
  <si>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</si>
  <si>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</si>
  <si>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</si>
  <si>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</si>
  <si>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</si>
  <si>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</si>
  <si>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</si>
  <si>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</si>
  <si>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</si>
  <si>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</si>
  <si>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</si>
  <si>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</si>
  <si>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</si>
  <si>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</si>
  <si>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</si>
  <si>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</si>
  <si>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</si>
  <si>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</si>
  <si>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</si>
  <si>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</si>
  <si>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</si>
  <si>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</si>
  <si>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</si>
  <si>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</si>
  <si>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</si>
  <si>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</si>
  <si>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</si>
  <si>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</si>
  <si>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</si>
  <si>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</si>
  <si>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</si>
  <si>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</si>
  <si>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</si>
  <si>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</si>
  <si>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</si>
  <si>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</si>
  <si>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</si>
  <si>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</si>
  <si>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</si>
  <si>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</si>
  <si>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</si>
  <si>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</si>
  <si>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</si>
  <si>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</si>
  <si>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</si>
  <si>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</si>
  <si>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</si>
  <si>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</si>
  <si>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</si>
  <si>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</si>
  <si>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</si>
  <si>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</si>
  <si>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</si>
  <si>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</si>
  <si>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</si>
  <si>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</si>
  <si>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</si>
  <si>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</si>
  <si>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</si>
  <si>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</si>
  <si>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</si>
  <si>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</si>
  <si>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</si>
  <si>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</si>
  <si>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</si>
  <si>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</si>
  <si>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</si>
  <si>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</si>
  <si>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</si>
  <si>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</si>
  <si>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</si>
  <si>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</si>
  <si>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</si>
  <si>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</si>
  <si>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</si>
  <si>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</si>
  <si>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</si>
  <si>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</si>
  <si>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</si>
  <si>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</si>
  <si>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</si>
  <si>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</si>
  <si>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</si>
  <si>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</si>
  <si>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</si>
  <si>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</si>
  <si>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</si>
  <si>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</si>
  <si>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</si>
  <si>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</si>
  <si>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</si>
  <si>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</si>
  <si>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</si>
  <si>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</si>
  <si>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</si>
  <si>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</si>
  <si>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</si>
  <si>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</si>
  <si>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</si>
  <si>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</si>
  <si>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</si>
  <si>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</si>
  <si>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</si>
  <si>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</si>
  <si>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</si>
  <si>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</si>
  <si>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</si>
  <si>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</si>
  <si>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</si>
  <si>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</si>
  <si>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</si>
  <si>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</si>
  <si>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</si>
  <si>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</si>
  <si>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</si>
  <si>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</si>
  <si>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</si>
  <si>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</si>
  <si>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</si>
  <si>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</si>
  <si>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</si>
  <si>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</si>
  <si>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</si>
  <si>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</si>
  <si>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</si>
  <si>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</si>
  <si>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</si>
  <si>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</si>
  <si>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</si>
  <si>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</si>
  <si>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</si>
  <si>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</si>
  <si>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</si>
  <si>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</si>
  <si>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</si>
  <si>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</si>
  <si>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</si>
  <si>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</si>
  <si>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</si>
  <si>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</si>
  <si>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</si>
  <si>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</si>
  <si>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</si>
  <si>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</si>
  <si>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</si>
  <si>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</si>
  <si>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</si>
  <si>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</si>
  <si>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</si>
  <si>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</si>
  <si>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</si>
  <si>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</si>
  <si>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</si>
  <si>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</si>
  <si>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</si>
  <si>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</si>
  <si>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</si>
  <si>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</si>
  <si>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</si>
  <si>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</si>
  <si>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</si>
  <si>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</si>
  <si>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</si>
  <si>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</si>
  <si>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</si>
  <si>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</si>
  <si>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</si>
  <si>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</si>
  <si>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</si>
  <si>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</si>
  <si>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</si>
  <si>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</si>
  <si>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</si>
  <si>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</si>
  <si>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</si>
  <si>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</si>
  <si>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</si>
  <si>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</si>
  <si>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</si>
  <si>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</si>
  <si>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</si>
  <si>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</si>
  <si>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</si>
  <si>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</si>
  <si>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</si>
  <si>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</si>
  <si>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</si>
  <si>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</si>
  <si>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</si>
  <si>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</si>
  <si>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</si>
  <si>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</si>
  <si>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</si>
  <si>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</si>
  <si>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</si>
  <si>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</si>
  <si>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</si>
  <si>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</si>
  <si>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</si>
  <si>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</si>
  <si>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</si>
  <si>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</si>
  <si>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</si>
  <si>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</si>
  <si>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</si>
  <si>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</si>
  <si>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</si>
  <si>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</si>
  <si>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</si>
  <si>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</si>
  <si>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</si>
  <si>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</si>
  <si>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</si>
  <si>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</si>
  <si>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</si>
  <si>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</si>
  <si>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</si>
  <si>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</si>
  <si>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</si>
  <si>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</si>
  <si>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</si>
  <si>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</si>
  <si>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</si>
  <si>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</si>
  <si>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</si>
  <si>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</si>
  <si>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</si>
  <si>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</si>
  <si>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</si>
  <si>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</si>
  <si>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</si>
  <si>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</si>
  <si>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</si>
  <si>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</si>
  <si>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</si>
  <si>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</si>
  <si>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</si>
  <si>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</si>
  <si>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</si>
  <si>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</si>
  <si>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</si>
  <si>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</si>
  <si>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</si>
  <si>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</si>
  <si>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</si>
  <si>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</si>
  <si>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</si>
  <si>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</si>
  <si>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</si>
  <si>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</si>
  <si>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</si>
  <si>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</si>
  <si>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</si>
  <si>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</si>
  <si>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</si>
  <si>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</si>
  <si>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</si>
  <si>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</si>
  <si>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</si>
  <si>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</si>
  <si>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</si>
  <si>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</si>
  <si>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</si>
  <si>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</si>
  <si>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</si>
  <si>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</si>
  <si>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</si>
  <si>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</si>
  <si>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</si>
  <si>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</si>
  <si>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</si>
  <si>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</si>
  <si>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</si>
  <si>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</si>
  <si>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</si>
  <si>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</si>
  <si>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</si>
  <si>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</si>
  <si>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</si>
  <si>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</si>
  <si>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</si>
  <si>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</si>
  <si>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</si>
  <si>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</si>
  <si>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</si>
  <si>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</si>
  <si>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</si>
  <si>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</si>
  <si>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</si>
  <si>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</si>
  <si>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</si>
  <si>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</si>
  <si>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</si>
  <si>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</si>
  <si>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</si>
  <si>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</si>
  <si>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</si>
  <si>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</si>
  <si>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</si>
  <si>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</si>
  <si>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</si>
  <si>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</si>
  <si>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</si>
  <si>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</si>
  <si>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</si>
  <si>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</si>
  <si>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</si>
  <si>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</si>
  <si>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</si>
  <si>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</si>
  <si>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</si>
  <si>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</si>
  <si>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</si>
  <si>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</si>
  <si>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</si>
  <si>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</si>
  <si>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</si>
  <si>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</si>
  <si>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</si>
  <si>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</si>
  <si>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</si>
  <si>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</si>
  <si>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</si>
  <si>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</si>
  <si>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</si>
  <si>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</si>
  <si>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</si>
  <si>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</si>
  <si>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</si>
  <si>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</si>
  <si>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</si>
  <si>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</si>
  <si>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</si>
  <si>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</si>
  <si>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</si>
  <si>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</si>
  <si>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</si>
  <si>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</si>
  <si>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</si>
  <si>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</si>
  <si>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</si>
  <si>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</si>
  <si>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</si>
  <si>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</si>
  <si>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</si>
  <si>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</si>
  <si>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</si>
  <si>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</si>
  <si>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</si>
  <si>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</si>
  <si>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</si>
  <si>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</si>
  <si>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</si>
  <si>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</si>
  <si>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</si>
  <si>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</si>
  <si>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</si>
  <si>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</si>
  <si>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</si>
  <si>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</si>
  <si>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</si>
  <si>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</si>
  <si>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</si>
  <si>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</si>
  <si>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</si>
  <si>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</si>
  <si>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</si>
  <si>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</si>
  <si>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</si>
  <si>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</si>
  <si>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</si>
  <si>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</si>
  <si>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</si>
  <si>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</si>
  <si>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</si>
  <si>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</si>
  <si>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</si>
  <si>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</si>
  <si>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</si>
  <si>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</si>
  <si>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</si>
  <si>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</si>
  <si>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</si>
  <si>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</si>
  <si>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</si>
  <si>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</si>
  <si>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</si>
  <si>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</si>
  <si>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</si>
  <si>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</si>
  <si>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</si>
  <si>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</si>
  <si>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</si>
  <si>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</si>
  <si>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</si>
  <si>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</si>
  <si>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</si>
  <si>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</si>
  <si>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</si>
  <si>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</si>
  <si>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</si>
  <si>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</si>
  <si>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</si>
  <si>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</si>
  <si>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</si>
  <si>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</si>
  <si>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</si>
  <si>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</si>
  <si>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</si>
  <si>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</si>
  <si>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</si>
  <si>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</si>
  <si>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</si>
  <si>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</si>
  <si>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</si>
  <si>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</si>
  <si>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</si>
  <si>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</si>
  <si>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</si>
  <si>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</si>
  <si>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</si>
  <si>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</si>
  <si>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</si>
  <si>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</si>
  <si>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</si>
  <si>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</si>
  <si>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</si>
  <si>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</si>
  <si>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</si>
  <si>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</si>
  <si>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</si>
  <si>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</si>
  <si>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</si>
  <si>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</si>
  <si>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</si>
  <si>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</si>
  <si>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</si>
  <si>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</si>
  <si>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</si>
  <si>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</si>
  <si>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</si>
  <si>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</si>
  <si>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</si>
  <si>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</si>
  <si>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</si>
  <si>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</si>
  <si>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</si>
  <si>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</si>
  <si>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</si>
  <si>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</si>
  <si>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</si>
  <si>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</si>
  <si>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</si>
  <si>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</si>
  <si>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</si>
  <si>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</si>
  <si>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</si>
  <si>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</si>
  <si>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</si>
  <si>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</si>
  <si>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</si>
  <si>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</si>
  <si>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</si>
  <si>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</si>
  <si>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</si>
  <si>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</si>
  <si>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</si>
  <si>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</si>
  <si>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</si>
  <si>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</si>
  <si>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</si>
  <si>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</si>
  <si>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</si>
  <si>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</si>
  <si>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</si>
  <si>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</si>
  <si>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</si>
  <si>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</si>
  <si>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</si>
  <si>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</si>
  <si>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</si>
  <si>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</si>
  <si>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</si>
  <si>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</si>
  <si>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</si>
  <si>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</si>
  <si>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</si>
  <si>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</si>
  <si>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</si>
  <si>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</si>
  <si>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</si>
  <si>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</si>
  <si>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</si>
  <si>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</si>
  <si>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</si>
  <si>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</si>
  <si>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</si>
  <si>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</si>
  <si>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</si>
  <si>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</si>
  <si>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</si>
  <si>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</si>
  <si>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</si>
  <si>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</si>
  <si>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</si>
  <si>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</si>
  <si>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</si>
  <si>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</si>
  <si>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</si>
  <si>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</si>
  <si>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</si>
  <si>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</si>
  <si>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</si>
  <si>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</si>
  <si>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</si>
  <si>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</si>
  <si>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</si>
  <si>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</si>
  <si>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</si>
  <si>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</si>
  <si>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</si>
  <si>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</si>
  <si>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</si>
  <si>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</si>
  <si>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</si>
  <si>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</si>
  <si>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</si>
  <si>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</si>
  <si>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</si>
  <si>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</si>
  <si>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</si>
  <si>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</si>
  <si>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</si>
  <si>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</si>
  <si>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</si>
  <si>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</si>
  <si>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</si>
  <si>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</si>
  <si>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</si>
  <si>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</si>
  <si>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</si>
  <si>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</si>
  <si>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</si>
  <si>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</si>
  <si>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</si>
  <si>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</si>
  <si>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</si>
  <si>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</si>
  <si>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</si>
  <si>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</si>
  <si>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</si>
  <si>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</si>
  <si>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</si>
  <si>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</si>
  <si>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</si>
  <si>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</si>
  <si>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</si>
  <si>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</si>
  <si>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</si>
  <si>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</si>
  <si>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</si>
  <si>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</si>
  <si>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</si>
  <si>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</si>
  <si>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</si>
  <si>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</si>
  <si>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</si>
  <si>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</si>
  <si>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</si>
  <si>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</si>
  <si>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</si>
  <si>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</si>
  <si>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</si>
  <si>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</si>
  <si>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</si>
  <si>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</si>
  <si>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</si>
  <si>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</si>
  <si>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</si>
  <si>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</si>
  <si>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</si>
  <si>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</si>
  <si>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</si>
  <si>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</si>
  <si>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</si>
  <si>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</si>
  <si>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</si>
  <si>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</si>
  <si>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</si>
  <si>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</si>
  <si>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</si>
  <si>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</si>
  <si>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</si>
  <si>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</si>
  <si>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</si>
  <si>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</si>
  <si>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</si>
  <si>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</si>
  <si>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</si>
  <si>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</si>
  <si>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</si>
  <si>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</si>
  <si>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</si>
  <si>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</si>
  <si>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</si>
  <si>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</si>
  <si>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</si>
  <si>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</si>
  <si>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</si>
  <si>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</si>
  <si>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</si>
  <si>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</si>
  <si>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</si>
  <si>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</si>
  <si>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</si>
  <si>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</si>
  <si>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</si>
  <si>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</si>
  <si>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</si>
  <si>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</si>
  <si>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</si>
  <si>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</si>
  <si>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</si>
  <si>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</si>
  <si>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</si>
  <si>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</si>
  <si>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</si>
  <si>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</si>
  <si>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</si>
  <si>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</si>
  <si>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</si>
  <si>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</si>
  <si>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</si>
  <si>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</si>
  <si>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</si>
  <si>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</si>
  <si>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</si>
  <si>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</si>
  <si>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</si>
  <si>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</si>
  <si>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</si>
  <si>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</si>
  <si>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</si>
  <si>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</si>
  <si>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</si>
  <si>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</si>
  <si>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</si>
  <si>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</si>
  <si>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</si>
  <si>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</si>
  <si>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</si>
  <si>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</si>
  <si>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</si>
  <si>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</si>
  <si>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</si>
  <si>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</si>
  <si>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</si>
  <si>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</si>
  <si>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</si>
  <si>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</si>
  <si>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</si>
  <si>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</si>
  <si>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</si>
  <si>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</si>
  <si>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</si>
  <si>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</si>
  <si>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</si>
  <si>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</si>
  <si>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</si>
  <si>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</si>
  <si>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</si>
  <si>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</si>
  <si>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</si>
  <si>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</si>
  <si>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</si>
  <si>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</si>
  <si>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</si>
  <si>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</si>
  <si>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</si>
  <si>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</si>
  <si>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</si>
  <si>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</si>
  <si>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</si>
  <si>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</si>
  <si>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</si>
  <si>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</si>
  <si>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</si>
  <si>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</si>
  <si>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</si>
  <si>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</si>
  <si>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</si>
  <si>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</si>
  <si>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</si>
  <si>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</si>
  <si>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</si>
  <si>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</si>
  <si>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</si>
  <si>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</si>
  <si>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</si>
  <si>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</si>
  <si>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</si>
  <si>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</si>
  <si>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</si>
  <si>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</si>
  <si>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</si>
  <si>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</si>
  <si>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</si>
  <si>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</si>
  <si>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</si>
  <si>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</si>
  <si>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</si>
  <si>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</si>
  <si>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</si>
  <si>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</si>
  <si>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</si>
  <si>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</si>
  <si>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</si>
  <si>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</si>
  <si>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</si>
  <si>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</si>
  <si>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</si>
  <si>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</si>
  <si>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</si>
  <si>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</si>
  <si>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</si>
  <si>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</si>
  <si>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</si>
  <si>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</si>
  <si>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</si>
  <si>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</si>
  <si>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</si>
  <si>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</si>
  <si>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</si>
  <si>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</si>
  <si>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</si>
  <si>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</si>
  <si>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</si>
  <si>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</si>
  <si>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</si>
  <si>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</si>
  <si>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</si>
  <si>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</si>
  <si>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</si>
  <si>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</si>
  <si>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</si>
  <si>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</si>
  <si>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</si>
  <si>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</si>
  <si>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</si>
  <si>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</si>
  <si>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</si>
  <si>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</si>
  <si>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</si>
  <si>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</si>
  <si>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</si>
  <si>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</si>
  <si>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</si>
  <si>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</si>
  <si>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</si>
  <si>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</si>
  <si>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</si>
  <si>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</si>
  <si>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</si>
  <si>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</si>
  <si>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</si>
  <si>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</si>
  <si>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</si>
  <si>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</si>
  <si>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</si>
  <si>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</si>
  <si>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</si>
  <si>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</si>
  <si>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</si>
  <si>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</si>
  <si>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</si>
  <si>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</si>
  <si>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</si>
  <si>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</si>
  <si>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</si>
  <si>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</si>
  <si>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</si>
  <si>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</si>
  <si>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</si>
  <si>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</si>
  <si>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</si>
  <si>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</si>
  <si>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</si>
  <si>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</si>
  <si>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</si>
  <si>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</si>
  <si>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</si>
  <si>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</si>
  <si>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</si>
  <si>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</si>
  <si>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</si>
  <si>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</si>
  <si>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</si>
  <si>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</si>
  <si>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</si>
  <si>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</si>
  <si>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</si>
  <si>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</si>
  <si>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</si>
  <si>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</si>
  <si>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</si>
  <si>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</si>
  <si>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</si>
  <si>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</si>
  <si>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</si>
  <si>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</si>
  <si>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</si>
  <si>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</si>
  <si>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</si>
  <si>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</si>
  <si>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</si>
  <si>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</si>
  <si>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</si>
  <si>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</si>
  <si>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</si>
  <si>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</si>
  <si>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</si>
  <si>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</si>
  <si>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</si>
  <si>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</si>
  <si>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</si>
  <si>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</si>
  <si>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</si>
  <si>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</si>
  <si>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</si>
  <si>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</si>
  <si>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</si>
  <si>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</si>
  <si>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</si>
  <si>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</si>
  <si>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</si>
  <si>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</si>
  <si>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</si>
  <si>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</si>
  <si>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</si>
  <si>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</si>
  <si>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</si>
  <si>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</si>
  <si>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</si>
  <si>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</si>
  <si>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</si>
  <si>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</si>
  <si>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</si>
  <si>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</si>
  <si>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</si>
  <si>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</si>
  <si>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</si>
  <si>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</si>
  <si>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</si>
  <si>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</si>
  <si>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</si>
  <si>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</si>
  <si>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</si>
  <si>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</si>
  <si>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</si>
  <si>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</si>
  <si>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</si>
  <si>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</si>
  <si>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</si>
  <si>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</si>
  <si>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</si>
  <si>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</si>
  <si>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</si>
  <si>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</si>
  <si>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</si>
  <si>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</si>
  <si>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</si>
  <si>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</si>
  <si>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</si>
  <si>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</si>
  <si>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</si>
  <si>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</si>
  <si>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</si>
  <si>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</si>
  <si>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</si>
  <si>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</si>
  <si>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</si>
  <si>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</si>
  <si>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</si>
  <si>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</si>
  <si>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</si>
  <si>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</si>
  <si>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</si>
  <si>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</si>
  <si>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</si>
  <si>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</si>
  <si>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</si>
  <si>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</si>
  <si>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</si>
  <si>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</si>
  <si>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</si>
  <si>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</si>
  <si>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</si>
  <si>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</si>
  <si>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</si>
  <si>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</si>
  <si>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</si>
  <si>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</si>
  <si>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</si>
  <si>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</si>
  <si>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</si>
  <si>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</si>
  <si>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</si>
  <si>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</si>
  <si>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</si>
  <si>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</si>
  <si>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</si>
  <si>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</si>
  <si>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</si>
  <si>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</si>
  <si>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</si>
  <si>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</si>
  <si>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</si>
  <si>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</si>
  <si>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</si>
  <si>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</si>
  <si>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</si>
  <si>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</si>
  <si>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</si>
  <si>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</si>
  <si>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</si>
  <si>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</si>
  <si>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</si>
  <si>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</si>
  <si>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</si>
  <si>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</si>
  <si>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</si>
  <si>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</si>
  <si>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</si>
  <si>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</si>
  <si>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</si>
  <si>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</si>
  <si>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</si>
  <si>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</si>
  <si>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</si>
  <si>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</si>
  <si>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</si>
  <si>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</si>
  <si>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</si>
  <si>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</si>
  <si>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</si>
  <si>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</si>
  <si>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</si>
  <si>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</si>
  <si>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</si>
  <si>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</si>
  <si>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</si>
  <si>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</si>
  <si>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</si>
  <si>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</si>
  <si>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</si>
  <si>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</si>
  <si>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</si>
  <si>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</si>
  <si>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</si>
  <si>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</si>
  <si>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</si>
  <si>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</si>
  <si>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</si>
  <si>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</si>
  <si>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</si>
  <si>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</si>
  <si>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</si>
  <si>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</si>
  <si>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</si>
  <si>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</si>
  <si>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</si>
  <si>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</si>
  <si>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</si>
  <si>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</si>
  <si>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</si>
  <si>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</si>
  <si>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</si>
  <si>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</si>
  <si>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</si>
  <si>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</si>
  <si>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</si>
  <si>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</si>
  <si>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</si>
  <si>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</si>
  <si>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</si>
  <si>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</si>
  <si>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</si>
  <si>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</si>
  <si>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</si>
  <si>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</si>
  <si>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</si>
  <si>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</si>
  <si>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</si>
  <si>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</si>
  <si>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</si>
  <si>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</si>
  <si>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</si>
  <si>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</si>
  <si>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</si>
  <si>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</si>
  <si>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</si>
  <si>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</si>
  <si>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</si>
  <si>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</si>
  <si>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</si>
  <si>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</si>
  <si>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</si>
  <si>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</si>
  <si>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</si>
  <si>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</si>
  <si>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</si>
  <si>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</si>
  <si>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</si>
  <si>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</si>
  <si>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</si>
  <si>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</si>
  <si>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</si>
  <si>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</si>
  <si>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</si>
  <si>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</si>
  <si>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</si>
  <si>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</si>
  <si>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</si>
  <si>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</si>
  <si>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</si>
  <si>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</si>
  <si>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</si>
  <si>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</si>
  <si>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</si>
  <si>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</si>
  <si>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</si>
  <si>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</si>
  <si>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</si>
  <si>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</si>
  <si>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</si>
  <si>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</si>
  <si>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</si>
  <si>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</si>
  <si>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</si>
  <si>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</si>
  <si>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</si>
  <si>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</si>
  <si>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</si>
  <si>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</si>
  <si>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</si>
  <si>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</si>
  <si>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</si>
  <si>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</si>
  <si>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</si>
  <si>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</si>
  <si>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</si>
  <si>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</si>
  <si>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</si>
  <si>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</si>
  <si>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</si>
  <si>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</si>
  <si>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</si>
  <si>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</si>
  <si>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</si>
  <si>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</si>
  <si>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</si>
  <si>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</si>
  <si>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</si>
  <si>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</si>
  <si>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</si>
  <si>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</si>
  <si>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</si>
  <si>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</si>
  <si>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</si>
  <si>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</si>
  <si>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</si>
  <si>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</si>
  <si>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</si>
  <si>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</si>
  <si>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</si>
  <si>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</si>
  <si>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</si>
  <si>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</si>
  <si>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</si>
  <si>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</si>
  <si>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</si>
  <si>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</si>
  <si>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</si>
  <si>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</si>
  <si>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</si>
  <si>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</si>
  <si>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</si>
  <si>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</si>
  <si>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</si>
  <si>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</si>
  <si>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</si>
  <si>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</si>
  <si>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</si>
  <si>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</si>
  <si>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</si>
  <si>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</si>
  <si>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</si>
  <si>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</si>
  <si>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</si>
  <si>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</si>
  <si>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</si>
  <si>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</si>
  <si>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</si>
  <si>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</si>
  <si>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</si>
  <si>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</si>
  <si>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</si>
  <si>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</si>
  <si>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</si>
  <si>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</si>
  <si>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</si>
  <si>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</si>
  <si>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</si>
  <si>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</si>
  <si>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</si>
  <si>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</si>
  <si>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</si>
  <si>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</si>
  <si>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</si>
  <si>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</si>
  <si>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</si>
  <si>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</si>
  <si>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</si>
  <si>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</si>
  <si>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</si>
  <si>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</si>
  <si>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</si>
  <si>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</si>
  <si>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</si>
  <si>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</si>
  <si>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</si>
  <si>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</si>
  <si>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</si>
  <si>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</si>
  <si>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</si>
  <si>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</si>
  <si>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</si>
  <si>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</si>
  <si>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</si>
  <si>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</si>
  <si>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</si>
  <si>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</si>
  <si>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</si>
  <si>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</si>
  <si>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</si>
  <si>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</si>
  <si>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</si>
  <si>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</si>
  <si>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</si>
  <si>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</si>
  <si>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</si>
  <si>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</si>
  <si>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</si>
  <si>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</si>
  <si>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</si>
  <si>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</si>
  <si>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</si>
  <si>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</si>
  <si>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</si>
  <si>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</si>
  <si>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</si>
  <si>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</si>
  <si>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</si>
  <si>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</si>
  <si>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</si>
  <si>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</si>
  <si>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</si>
  <si>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</si>
  <si>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</si>
  <si>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</si>
  <si>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</si>
  <si>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</si>
  <si>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</si>
  <si>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</si>
  <si>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</si>
  <si>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</si>
  <si>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</si>
  <si>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</si>
  <si>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</si>
  <si>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</si>
  <si>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</si>
  <si>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</si>
  <si>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</si>
  <si>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</si>
  <si>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</si>
  <si>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</si>
  <si>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</si>
  <si>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</si>
  <si>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</si>
  <si>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</si>
  <si>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</si>
  <si>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</si>
  <si>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</si>
  <si>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</si>
  <si>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</si>
  <si>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</si>
  <si>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</si>
  <si>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</si>
  <si>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</si>
  <si>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</si>
  <si>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</si>
  <si>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</si>
  <si>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</si>
  <si>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</si>
  <si>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</si>
  <si>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</si>
  <si>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</si>
  <si>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</si>
  <si>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</si>
  <si>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</si>
  <si>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</si>
  <si>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</si>
  <si>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</si>
  <si>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</si>
  <si>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</si>
  <si>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</si>
  <si>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</si>
  <si>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</si>
  <si>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</si>
  <si>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</si>
  <si>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</si>
  <si>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</si>
  <si>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</si>
  <si>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</si>
  <si>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</si>
  <si>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</si>
  <si>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</si>
  <si>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</si>
  <si>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</si>
  <si>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</si>
  <si>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</si>
  <si>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</si>
  <si>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</si>
  <si>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</si>
  <si>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</si>
  <si>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</si>
  <si>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</si>
  <si>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</si>
  <si>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</si>
  <si>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</si>
  <si>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</si>
  <si>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</si>
  <si>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</si>
  <si>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</si>
  <si>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</si>
  <si>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</si>
  <si>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</si>
  <si>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</si>
  <si>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</si>
  <si>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</si>
  <si>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</si>
  <si>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</si>
  <si>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</si>
  <si>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</si>
  <si>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</si>
  <si>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</si>
  <si>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</si>
  <si>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</si>
  <si>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</si>
  <si>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</si>
  <si>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</si>
  <si>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</si>
  <si>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</si>
  <si>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</si>
  <si>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</si>
  <si>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</si>
  <si>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</si>
  <si>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</si>
  <si>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</si>
  <si>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</si>
  <si>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</si>
  <si>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</si>
  <si>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</si>
  <si>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</si>
  <si>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</si>
  <si>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</si>
  <si>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</si>
  <si>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</si>
  <si>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</si>
  <si>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</si>
  <si>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</si>
  <si>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</si>
  <si>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</si>
  <si>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</si>
  <si>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</si>
  <si>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</si>
  <si>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</si>
  <si>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</si>
  <si>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</si>
  <si>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</si>
  <si>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</si>
  <si>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</si>
  <si>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</si>
  <si>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</si>
  <si>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</si>
  <si>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</si>
  <si>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</si>
  <si>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</si>
  <si>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</si>
  <si>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</si>
  <si>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</si>
  <si>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</si>
  <si>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</si>
  <si>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</si>
  <si>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</si>
  <si>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</si>
  <si>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</si>
  <si>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</si>
  <si>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</si>
  <si>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</si>
  <si>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</si>
  <si>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</si>
  <si>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</si>
  <si>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</si>
  <si>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</si>
  <si>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</si>
  <si>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</si>
  <si>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</si>
  <si>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</si>
  <si>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</si>
  <si>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</si>
  <si>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</si>
  <si>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</si>
  <si>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</si>
  <si>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</si>
  <si>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</si>
  <si>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</si>
  <si>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</si>
  <si>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</si>
  <si>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</si>
  <si>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</si>
  <si>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</si>
  <si>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</si>
  <si>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</si>
  <si>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</si>
  <si>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</si>
  <si>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</si>
  <si>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</si>
  <si>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</si>
  <si>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</si>
  <si>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</si>
  <si>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</si>
  <si>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</si>
  <si>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</si>
  <si>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</si>
  <si>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</si>
  <si>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</si>
  <si>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</si>
  <si>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</si>
  <si>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</si>
  <si>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</si>
  <si>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</si>
  <si>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</si>
  <si>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</si>
  <si>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</si>
  <si>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</si>
  <si>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</si>
  <si>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</si>
  <si>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</si>
  <si>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</si>
  <si>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</si>
  <si>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</si>
  <si>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</si>
  <si>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</si>
  <si>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</si>
  <si>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</si>
  <si>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</si>
  <si>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</si>
  <si>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</si>
  <si>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</si>
  <si>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</si>
  <si>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</si>
  <si>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</si>
  <si>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</si>
  <si>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</si>
  <si>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</si>
  <si>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</si>
  <si>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</si>
  <si>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</si>
  <si>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</si>
  <si>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</si>
  <si>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</si>
  <si>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</si>
  <si>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</si>
  <si>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</si>
  <si>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</si>
  <si>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</si>
  <si>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</si>
  <si>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</si>
  <si>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</si>
  <si>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</si>
  <si>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</si>
  <si>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</si>
  <si>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</si>
  <si>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</si>
  <si>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</si>
  <si>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</si>
  <si>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</si>
  <si>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</si>
  <si>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</si>
  <si>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</si>
  <si>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</si>
  <si>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</si>
  <si>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</si>
  <si>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</si>
  <si>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</si>
  <si>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</si>
  <si>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</si>
  <si>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</si>
  <si>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</si>
  <si>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</si>
  <si>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</si>
  <si>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</si>
  <si>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</si>
  <si>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</si>
  <si>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</si>
  <si>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</si>
  <si>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</si>
  <si>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</si>
  <si>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</si>
  <si>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</si>
  <si>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</si>
  <si>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</si>
  <si>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</si>
  <si>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</si>
  <si>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</si>
  <si>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</si>
  <si>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</si>
  <si>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</si>
  <si>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</si>
  <si>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</si>
  <si>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</si>
  <si>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</si>
  <si>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</si>
  <si>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</si>
  <si>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</si>
  <si>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</si>
  <si>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</si>
  <si>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</si>
  <si>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</si>
  <si>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</si>
  <si>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</si>
  <si>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</si>
  <si>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</si>
  <si>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</si>
  <si>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</si>
  <si>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</si>
  <si>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</si>
  <si>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</si>
  <si>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</si>
  <si>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</si>
  <si>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</si>
  <si>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</si>
  <si>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</si>
  <si>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</si>
  <si>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</si>
  <si>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</si>
  <si>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</si>
  <si>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</si>
  <si>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</si>
  <si>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</si>
  <si>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</si>
  <si>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</si>
  <si>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</si>
  <si>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</si>
  <si>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</si>
  <si>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</si>
  <si>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</si>
  <si>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</si>
  <si>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</si>
  <si>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</si>
  <si>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</si>
  <si>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</si>
  <si>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</si>
  <si>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</si>
  <si>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</si>
  <si>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</si>
  <si>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</si>
  <si>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</si>
  <si>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</si>
  <si>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</si>
  <si>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</si>
  <si>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</si>
  <si>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</si>
  <si>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</si>
  <si>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</si>
  <si>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</si>
  <si>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</si>
  <si>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</si>
  <si>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</si>
  <si>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</si>
  <si>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</si>
  <si>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</si>
  <si>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</si>
  <si>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</si>
  <si>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</si>
  <si>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</si>
  <si>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</si>
  <si>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</si>
  <si>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</si>
  <si>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</si>
  <si>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</si>
  <si>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</si>
  <si>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</si>
  <si>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</si>
  <si>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</si>
  <si>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</si>
  <si>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</si>
  <si>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</si>
  <si>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</si>
  <si>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</si>
  <si>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</si>
  <si>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</si>
  <si>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</si>
  <si>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</si>
  <si>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</si>
  <si>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</si>
  <si>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</si>
  <si>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</si>
  <si>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</si>
  <si>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</si>
  <si>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</si>
  <si>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</si>
  <si>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</si>
  <si>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</si>
  <si>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</si>
  <si>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</si>
  <si>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</si>
  <si>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</si>
  <si>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</si>
  <si>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</si>
  <si>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</si>
  <si>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</si>
  <si>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</si>
  <si>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</si>
  <si>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</si>
  <si>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</si>
  <si>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</si>
  <si>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</si>
  <si>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</si>
  <si>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</si>
  <si>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</si>
  <si>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</si>
  <si>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</si>
  <si>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</si>
  <si>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</si>
  <si>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</si>
  <si>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</si>
  <si>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</si>
  <si>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</si>
  <si>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</si>
  <si>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</si>
  <si>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</si>
  <si>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</si>
  <si>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</si>
  <si>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</si>
  <si>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</si>
  <si>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</si>
  <si>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</si>
  <si>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</si>
  <si>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</si>
  <si>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</si>
  <si>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</si>
  <si>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</si>
  <si>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</si>
  <si>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</si>
  <si>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</si>
  <si>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</si>
  <si>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</si>
  <si>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</si>
  <si>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</si>
  <si>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</si>
  <si>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</si>
  <si>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</si>
  <si>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</si>
  <si>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</si>
  <si>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</si>
  <si>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</si>
  <si>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</si>
  <si>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</si>
  <si>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</si>
  <si>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</si>
  <si>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</si>
  <si>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</si>
  <si>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</si>
  <si>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</si>
  <si>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</si>
  <si>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</si>
  <si>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</si>
  <si>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</si>
  <si>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</si>
  <si>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</si>
  <si>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</si>
  <si>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</si>
  <si>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</si>
  <si>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</si>
  <si>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</si>
  <si>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</si>
  <si>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</si>
  <si>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</si>
  <si>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</si>
  <si>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</si>
  <si>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</si>
  <si>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</si>
  <si>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</si>
  <si>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</si>
  <si>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</si>
  <si>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</si>
  <si>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</si>
  <si>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</si>
  <si>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</si>
  <si>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</si>
  <si>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</si>
  <si>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</si>
  <si>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</si>
  <si>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</si>
  <si>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</si>
  <si>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</si>
  <si>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</si>
  <si>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</si>
  <si>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</si>
  <si>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</si>
  <si>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</si>
  <si>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</si>
  <si>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</si>
  <si>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</si>
  <si>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</si>
  <si>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</si>
  <si>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</si>
  <si>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</si>
  <si>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</si>
  <si>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</si>
  <si>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</si>
  <si>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</si>
  <si>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</si>
  <si>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</si>
  <si>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</si>
  <si>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</si>
  <si>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</si>
  <si>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</si>
  <si>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</si>
  <si>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</si>
  <si>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</si>
  <si>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</si>
  <si>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</si>
  <si>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</si>
  <si>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</si>
  <si>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</si>
  <si>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</si>
  <si>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</si>
  <si>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</si>
  <si>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</si>
  <si>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</si>
  <si>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</si>
  <si>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</si>
  <si>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</si>
  <si>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</si>
  <si>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</si>
  <si>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</si>
  <si>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</si>
  <si>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</si>
  <si>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</si>
  <si>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</si>
  <si>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</si>
  <si>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</si>
  <si>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</si>
  <si>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</si>
  <si>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</si>
  <si>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</si>
  <si>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</si>
  <si>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</si>
  <si>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</si>
  <si>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</si>
  <si>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</si>
  <si>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</si>
  <si>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</si>
  <si>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</si>
  <si>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</si>
  <si>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</si>
  <si>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</si>
  <si>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</si>
  <si>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</si>
  <si>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</si>
  <si>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</si>
  <si>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</si>
  <si>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</si>
  <si>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</si>
  <si>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</si>
  <si>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</si>
  <si>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</si>
  <si>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</si>
  <si>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</si>
  <si>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</si>
  <si>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</si>
  <si>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</si>
  <si>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</si>
  <si>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</si>
  <si>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</si>
  <si>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</si>
  <si>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</si>
  <si>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</si>
  <si>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</si>
  <si>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</si>
  <si>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</si>
  <si>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</si>
  <si>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</si>
  <si>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</si>
  <si>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</si>
  <si>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</si>
  <si>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</si>
  <si>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</si>
  <si>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</si>
  <si>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</si>
  <si>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</si>
  <si>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</si>
  <si>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</si>
  <si>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</si>
  <si>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</si>
  <si>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</si>
  <si>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</si>
  <si>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</si>
  <si>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</si>
  <si>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</si>
  <si>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</si>
  <si>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</si>
  <si>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</si>
  <si>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</si>
  <si>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</si>
  <si>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</si>
  <si>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</si>
  <si>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</si>
  <si>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</si>
  <si>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</si>
  <si>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</si>
  <si>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</si>
  <si>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</si>
  <si>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</si>
  <si>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</si>
  <si>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</si>
  <si>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</si>
  <si>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</si>
  <si>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</si>
  <si>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</si>
  <si>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</si>
  <si>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</si>
  <si>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</si>
  <si>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</si>
  <si>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</si>
  <si>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</si>
  <si>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</si>
  <si>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</si>
  <si>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</si>
  <si>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</si>
  <si>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</si>
  <si>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</si>
  <si>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</si>
  <si>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</si>
  <si>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</si>
  <si>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</si>
  <si>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</si>
  <si>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</si>
  <si>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</si>
  <si>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</si>
  <si>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</si>
  <si>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</si>
  <si>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</si>
  <si>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</si>
  <si>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</si>
  <si>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</si>
  <si>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</si>
  <si>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</si>
  <si>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</si>
  <si>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</si>
  <si>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</si>
  <si>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</si>
  <si>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</si>
  <si>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</si>
  <si>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</si>
  <si>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</si>
  <si>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</si>
  <si>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</si>
  <si>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</si>
  <si>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</si>
  <si>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</si>
  <si>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</si>
  <si>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</si>
  <si>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</si>
  <si>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</si>
  <si>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</si>
  <si>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</si>
  <si>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</si>
  <si>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</si>
  <si>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</si>
  <si>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</si>
  <si>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</si>
  <si>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</si>
  <si>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</si>
  <si>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</si>
  <si>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</si>
  <si>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</si>
  <si>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</si>
  <si>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</si>
  <si>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</si>
  <si>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</si>
  <si>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</si>
  <si>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</si>
  <si>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</si>
  <si>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</si>
  <si>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</si>
  <si>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</si>
  <si>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</si>
  <si>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</si>
  <si>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</si>
  <si>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</si>
  <si>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</si>
  <si>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</si>
  <si>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</si>
  <si>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</si>
  <si>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</si>
  <si>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</si>
  <si>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</si>
  <si>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</si>
  <si>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</si>
  <si>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</si>
  <si>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</si>
  <si>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</si>
  <si>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</si>
  <si>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</si>
  <si>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</si>
  <si>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</si>
  <si>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</si>
  <si>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</si>
  <si>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</si>
  <si>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</si>
  <si>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</si>
  <si>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</si>
  <si>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</si>
  <si>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</si>
  <si>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</si>
  <si>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</si>
  <si>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</si>
  <si>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</si>
  <si>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</si>
  <si>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</si>
  <si>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</si>
  <si>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</si>
  <si>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</si>
  <si>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</si>
  <si>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</si>
  <si>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</si>
  <si>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</si>
  <si>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</si>
  <si>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</si>
  <si>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</si>
  <si>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</si>
  <si>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</si>
  <si>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</si>
  <si>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</si>
  <si>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</si>
  <si>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</si>
  <si>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</si>
  <si>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</si>
  <si>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</si>
  <si>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</si>
  <si>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</si>
  <si>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</si>
  <si>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</si>
  <si>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</si>
  <si>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</si>
  <si>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</si>
  <si>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</si>
  <si>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</si>
  <si>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</si>
  <si>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</si>
  <si>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</si>
  <si>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</si>
  <si>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</si>
  <si>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</si>
  <si>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</si>
  <si>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</si>
  <si>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</si>
  <si>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</si>
  <si>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</si>
  <si>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</si>
  <si>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</si>
  <si>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</si>
  <si>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</si>
  <si>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</si>
  <si>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</si>
  <si>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</si>
  <si>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</si>
  <si>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</si>
  <si>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</si>
  <si>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</si>
  <si>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</si>
  <si>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</si>
  <si>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</si>
  <si>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</si>
  <si>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</si>
  <si>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</si>
  <si>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</si>
  <si>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</si>
  <si>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</si>
  <si>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</si>
  <si>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</si>
  <si>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</si>
  <si>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</si>
  <si>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</si>
  <si>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</si>
  <si>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</si>
  <si>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</si>
  <si>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</si>
  <si>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</si>
  <si>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</si>
  <si>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</si>
  <si>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</si>
  <si>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</si>
  <si>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</si>
  <si>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</si>
  <si>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</si>
  <si>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</si>
  <si>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</si>
  <si>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</si>
  <si>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</si>
  <si>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</si>
  <si>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</si>
  <si>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</si>
  <si>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</si>
  <si>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</si>
  <si>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</si>
  <si>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</si>
  <si>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</si>
  <si>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</si>
  <si>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</si>
  <si>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</si>
  <si>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</si>
  <si>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</si>
  <si>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</si>
  <si>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</si>
  <si>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</si>
  <si>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</si>
  <si>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</si>
  <si>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</si>
  <si>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</si>
  <si>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</si>
  <si>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</si>
  <si>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</si>
  <si>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</si>
  <si>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</si>
  <si>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</si>
  <si>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</si>
  <si>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</si>
  <si>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</si>
  <si>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</si>
  <si>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</si>
  <si>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</si>
  <si>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</si>
  <si>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</si>
  <si>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</si>
  <si>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</si>
  <si>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</si>
  <si>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</si>
  <si>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</si>
  <si>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</si>
  <si>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</si>
  <si>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</si>
  <si>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</si>
  <si>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</si>
  <si>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</si>
  <si>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</si>
  <si>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</si>
  <si>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</si>
  <si>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</si>
  <si>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</si>
  <si>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</si>
  <si>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</si>
  <si>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</si>
  <si>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</si>
  <si>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</si>
  <si>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</si>
  <si>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</si>
  <si>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</si>
  <si>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</si>
  <si>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</si>
  <si>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</si>
  <si>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</si>
  <si>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</si>
  <si>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</si>
  <si>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</si>
  <si>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</si>
  <si>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</si>
  <si>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</si>
  <si>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</si>
  <si>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</si>
  <si>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</si>
  <si>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</si>
  <si>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</si>
  <si>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</si>
  <si>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</si>
  <si>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</si>
  <si>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</si>
  <si>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</si>
  <si>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</si>
  <si>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</si>
  <si>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</si>
  <si>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</si>
  <si>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</si>
  <si>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</si>
  <si>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</si>
  <si>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</si>
  <si>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</si>
  <si>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</si>
  <si>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</si>
  <si>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</si>
  <si>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</si>
  <si>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</si>
  <si>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</si>
  <si>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</si>
  <si>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</si>
  <si>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</si>
  <si>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</si>
  <si>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</si>
  <si>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</si>
  <si>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</si>
  <si>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</si>
  <si>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</si>
  <si>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</si>
  <si>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</si>
  <si>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</si>
  <si>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</si>
  <si>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</si>
  <si>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</si>
  <si>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</si>
  <si>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</si>
  <si>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</si>
  <si>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</si>
  <si>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</si>
  <si>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</si>
  <si>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</si>
  <si>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</si>
  <si>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</si>
  <si>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</si>
  <si>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</si>
  <si>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</si>
  <si>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</si>
  <si>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</si>
  <si>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</si>
  <si>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</si>
  <si>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</si>
  <si>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</si>
  <si>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</si>
  <si>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</si>
  <si>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</si>
  <si>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</si>
  <si>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</si>
  <si>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</si>
  <si>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</si>
  <si>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</si>
  <si>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</si>
  <si>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</si>
  <si>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</si>
  <si>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</si>
  <si>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</si>
  <si>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</si>
  <si>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</si>
  <si>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</si>
  <si>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</si>
  <si>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</si>
  <si>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</si>
  <si>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</si>
  <si>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</si>
  <si>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</si>
  <si>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</si>
  <si>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</si>
  <si>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</si>
  <si>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</si>
  <si>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</si>
  <si>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</si>
  <si>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</si>
  <si>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</si>
  <si>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</si>
  <si>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</si>
  <si>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</si>
  <si>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</si>
  <si>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</si>
  <si>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</si>
  <si>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</si>
  <si>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</si>
  <si>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</si>
  <si>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</si>
  <si>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</si>
  <si>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</si>
  <si>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</si>
  <si>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</si>
  <si>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</si>
  <si>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</si>
  <si>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</si>
  <si>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</si>
  <si>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</si>
  <si>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</si>
  <si>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</si>
  <si>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</si>
  <si>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</si>
  <si>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</si>
  <si>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</si>
  <si>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</si>
  <si>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</si>
  <si>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</si>
  <si>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</si>
  <si>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</si>
  <si>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</si>
  <si>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</si>
  <si>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</si>
  <si>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</si>
  <si>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</si>
  <si>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</si>
  <si>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</si>
  <si>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</si>
  <si>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</si>
  <si>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</si>
  <si>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</si>
  <si>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</si>
  <si>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</si>
  <si>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</si>
  <si>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</si>
  <si>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</si>
  <si>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</si>
  <si>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</si>
  <si>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</si>
  <si>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</si>
  <si>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</si>
  <si>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</si>
  <si>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</si>
  <si>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</si>
  <si>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</si>
  <si>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</si>
  <si>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</si>
  <si>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</si>
  <si>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</si>
  <si>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</si>
  <si>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</si>
  <si>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</si>
  <si>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</si>
  <si>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</si>
  <si>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</si>
  <si>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</si>
  <si>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</si>
  <si>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</si>
  <si>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</si>
  <si>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</si>
  <si>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</si>
  <si>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</si>
  <si>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</si>
  <si>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</si>
  <si>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</si>
  <si>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</si>
  <si>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</si>
  <si>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</si>
  <si>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</si>
  <si>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</si>
  <si>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</si>
  <si>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</si>
  <si>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</si>
  <si>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</si>
  <si>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</si>
  <si>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</si>
  <si>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</si>
  <si>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</si>
  <si>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</si>
  <si>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</si>
  <si>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</si>
  <si>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</si>
  <si>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</si>
  <si>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</si>
  <si>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</si>
  <si>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</si>
  <si>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</si>
  <si>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</si>
  <si>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</si>
  <si>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</si>
  <si>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</si>
  <si>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</si>
  <si>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</si>
  <si>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</si>
  <si>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</si>
  <si>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</si>
  <si>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</si>
  <si>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</si>
  <si>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</si>
  <si>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</si>
  <si>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</si>
  <si>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</si>
  <si>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</si>
  <si>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</si>
  <si>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</si>
  <si>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</si>
  <si>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</si>
  <si>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</si>
  <si>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</si>
  <si>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</si>
  <si>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</si>
  <si>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</si>
  <si>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</si>
  <si>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</si>
  <si>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</si>
  <si>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</si>
  <si>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</si>
  <si>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</si>
  <si>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</si>
  <si>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</si>
  <si>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</si>
  <si>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</si>
  <si>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</si>
  <si>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</si>
  <si>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</si>
  <si>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</si>
  <si>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</si>
  <si>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</si>
  <si>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</si>
  <si>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</si>
  <si>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</si>
  <si>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</si>
  <si>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</si>
  <si>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</si>
  <si>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</si>
  <si>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</si>
  <si>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</si>
  <si>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</si>
  <si>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</si>
  <si>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</si>
  <si>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</si>
  <si>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</si>
  <si>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</si>
  <si>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</si>
  <si>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</si>
  <si>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</si>
  <si>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</si>
  <si>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</si>
  <si>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</si>
  <si>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</si>
  <si>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</si>
  <si>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</si>
  <si>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</si>
  <si>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</si>
  <si>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</si>
  <si>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</si>
  <si>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</si>
  <si>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</si>
  <si>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</si>
  <si>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</si>
  <si>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</si>
  <si>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</si>
  <si>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</si>
  <si>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</si>
  <si>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</si>
  <si>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</si>
  <si>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</si>
  <si>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</si>
  <si>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</si>
  <si>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</si>
  <si>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</si>
  <si>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</si>
  <si>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</si>
  <si>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</si>
  <si>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</si>
  <si>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</si>
  <si>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</si>
  <si>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</si>
  <si>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</si>
  <si>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</si>
  <si>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</si>
  <si>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</si>
  <si>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</si>
  <si>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</si>
  <si>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</si>
  <si>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</si>
  <si>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</si>
  <si>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</si>
  <si>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</si>
  <si>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</si>
  <si>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</si>
  <si>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</si>
  <si>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</si>
  <si>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</si>
  <si>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</si>
  <si>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</si>
  <si>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</si>
  <si>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</si>
  <si>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</si>
  <si>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</si>
  <si>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</si>
  <si>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</si>
  <si>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</si>
  <si>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</si>
  <si>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</si>
  <si>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</si>
  <si>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</si>
  <si>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</si>
  <si>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</si>
  <si>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</si>
  <si>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</si>
  <si>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</si>
  <si>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</si>
  <si>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</si>
  <si>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</si>
  <si>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</si>
  <si>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</si>
  <si>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</si>
  <si>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</si>
  <si>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</si>
  <si>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</si>
  <si>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</si>
  <si>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</si>
  <si>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</si>
  <si>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</si>
  <si>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</si>
  <si>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</si>
  <si>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</si>
  <si>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</si>
  <si>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</si>
  <si>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</si>
  <si>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</si>
  <si>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</si>
  <si>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</si>
  <si>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</si>
  <si>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</si>
  <si>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</si>
  <si>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</si>
  <si>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</si>
  <si>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</si>
  <si>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</si>
  <si>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</si>
  <si>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</si>
  <si>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</si>
  <si>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</si>
  <si>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</si>
  <si>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</si>
  <si>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</si>
  <si>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</si>
  <si>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</si>
  <si>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</si>
  <si>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</si>
  <si>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</si>
  <si>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</si>
  <si>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</si>
  <si>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</si>
  <si>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</si>
  <si>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</si>
  <si>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</si>
  <si>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</si>
  <si>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</si>
  <si>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</si>
  <si>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</si>
  <si>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</si>
  <si>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</si>
  <si>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</si>
  <si>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</si>
  <si>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</si>
  <si>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</si>
  <si>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</si>
  <si>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</si>
  <si>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</si>
  <si>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</si>
  <si>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</si>
  <si>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</si>
  <si>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</si>
  <si>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</si>
  <si>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</si>
  <si>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</si>
  <si>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</si>
  <si>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</si>
  <si>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</si>
  <si>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</si>
  <si>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</si>
  <si>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</si>
  <si>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</si>
  <si>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</si>
  <si>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</si>
  <si>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</si>
  <si>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</si>
  <si>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</si>
  <si>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</si>
  <si>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</si>
  <si>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</si>
  <si>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</si>
  <si>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</si>
  <si>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</si>
  <si>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</si>
  <si>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</si>
  <si>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</si>
  <si>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</si>
  <si>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</si>
  <si>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</si>
  <si>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</si>
  <si>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</si>
  <si>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</si>
  <si>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</si>
  <si>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</si>
  <si>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</si>
  <si>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</si>
  <si>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</si>
  <si>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</si>
  <si>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</si>
  <si>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</si>
  <si>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</si>
  <si>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</si>
  <si>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</si>
  <si>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</si>
  <si>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</si>
  <si>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</si>
  <si>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</si>
  <si>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</si>
  <si>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</si>
  <si>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</si>
  <si>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</si>
  <si>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</si>
  <si>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</si>
  <si>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</si>
  <si>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</si>
  <si>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</si>
  <si>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</si>
  <si>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</si>
  <si>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</si>
  <si>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</si>
  <si>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</si>
  <si>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</si>
  <si>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</si>
  <si>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</si>
  <si>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</si>
  <si>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</si>
  <si>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</si>
  <si>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</si>
  <si>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</si>
  <si>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</si>
  <si>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</si>
  <si>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</si>
  <si>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</si>
  <si>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</si>
  <si>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</si>
  <si>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</si>
  <si>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</si>
  <si>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</si>
  <si>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</si>
  <si>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</si>
  <si>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</si>
  <si>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</si>
  <si>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</si>
  <si>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</si>
  <si>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</si>
  <si>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</si>
  <si>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</si>
  <si>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</si>
  <si>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</si>
  <si>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</si>
  <si>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</si>
  <si>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</si>
  <si>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</si>
  <si>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</si>
  <si>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</si>
  <si>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</si>
  <si>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</si>
  <si>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</si>
  <si>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</si>
  <si>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</si>
  <si>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</si>
  <si>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</si>
  <si>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</si>
  <si>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</si>
  <si>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</si>
  <si>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</si>
  <si>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</si>
  <si>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</si>
  <si>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</si>
  <si>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</si>
  <si>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</si>
  <si>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</si>
  <si>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</si>
  <si>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</si>
  <si>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</si>
  <si>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</si>
  <si>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</si>
  <si>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</si>
  <si>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</si>
  <si>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</si>
  <si>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</si>
  <si>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</si>
  <si>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</si>
  <si>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</si>
  <si>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</si>
  <si>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</si>
  <si>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</si>
  <si>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</si>
  <si>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</si>
  <si>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</si>
  <si>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</si>
  <si>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</si>
  <si>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</si>
  <si>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</si>
  <si>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</si>
  <si>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</si>
  <si>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</si>
  <si>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</si>
  <si>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</si>
  <si>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</si>
  <si>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</si>
  <si>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</si>
  <si>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</si>
  <si>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</si>
  <si>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</si>
  <si>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</si>
  <si>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</si>
  <si>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</si>
  <si>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</si>
  <si>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</si>
  <si>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</si>
  <si>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</si>
  <si>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</si>
  <si>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</si>
  <si>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</si>
  <si>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</si>
  <si>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</si>
  <si>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</si>
  <si>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</si>
  <si>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</si>
  <si>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</si>
  <si>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</si>
  <si>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</si>
  <si>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</si>
  <si>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</si>
  <si>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</si>
  <si>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</si>
  <si>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</si>
  <si>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</si>
  <si>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</si>
  <si>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</si>
  <si>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</si>
  <si>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</si>
  <si>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</si>
  <si>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</si>
  <si>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</si>
  <si>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</si>
  <si>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</si>
  <si>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</si>
  <si>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</si>
  <si>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</si>
  <si>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</si>
  <si>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</si>
  <si>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</si>
  <si>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</si>
  <si>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</si>
  <si>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</si>
  <si>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</si>
  <si>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</si>
  <si>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</si>
  <si>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</si>
  <si>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</si>
  <si>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</si>
  <si>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</si>
  <si>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</si>
  <si>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</si>
  <si>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</si>
  <si>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</si>
  <si>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</si>
  <si>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</si>
  <si>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</si>
  <si>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</si>
  <si>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</si>
  <si>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</si>
  <si>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</si>
  <si>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</si>
  <si>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</si>
  <si>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</si>
  <si>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</si>
  <si>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</si>
  <si>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</si>
  <si>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</si>
  <si>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</si>
  <si>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</si>
  <si>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</si>
  <si>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</si>
  <si>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</si>
  <si>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</si>
  <si>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</si>
  <si>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</si>
  <si>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</si>
  <si>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</si>
  <si>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</si>
  <si>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</si>
  <si>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</si>
  <si>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</si>
  <si>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</si>
  <si>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</si>
  <si>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</si>
  <si>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</si>
  <si>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</si>
  <si>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</si>
  <si>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</si>
  <si>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</si>
  <si>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</si>
  <si>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</si>
  <si>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</si>
  <si>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</si>
  <si>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</si>
  <si>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</si>
  <si>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</si>
  <si>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</si>
  <si>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</si>
  <si>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</si>
  <si>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</si>
  <si>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</si>
  <si>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</si>
  <si>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</si>
  <si>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</si>
  <si>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</si>
  <si>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</si>
  <si>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</si>
  <si>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</si>
  <si>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</si>
  <si>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</si>
  <si>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</si>
  <si>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</si>
  <si>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</si>
  <si>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</si>
  <si>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</si>
  <si>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</si>
  <si>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</si>
  <si>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</si>
  <si>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</si>
  <si>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</si>
  <si>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</si>
  <si>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</si>
  <si>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</si>
  <si>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</si>
  <si>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</si>
  <si>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</si>
  <si>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</si>
  <si>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</si>
  <si>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</si>
  <si>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</si>
  <si>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</si>
  <si>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</si>
  <si>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</si>
  <si>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</si>
  <si>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</si>
  <si>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</si>
  <si>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</si>
  <si>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</si>
  <si>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</si>
  <si>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</si>
  <si>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</si>
  <si>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</si>
  <si>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</si>
  <si>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</si>
  <si>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</si>
  <si>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</si>
  <si>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</si>
  <si>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</si>
  <si>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</si>
  <si>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</si>
  <si>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</si>
  <si>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</si>
  <si>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</si>
  <si>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</si>
  <si>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</si>
  <si>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</si>
  <si>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</si>
  <si>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</si>
  <si>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</si>
  <si>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</si>
  <si>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</si>
  <si>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</si>
  <si>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</si>
  <si>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</si>
  <si>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</si>
  <si>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</si>
  <si>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</si>
  <si>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</si>
  <si>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</si>
  <si>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</si>
  <si>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</si>
  <si>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</si>
  <si>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</si>
  <si>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</si>
  <si>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</si>
  <si>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</si>
  <si>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</si>
  <si>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</si>
  <si>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</si>
  <si>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</si>
  <si>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</si>
  <si>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</si>
  <si>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</si>
  <si>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</si>
  <si>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</si>
  <si>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</si>
  <si>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</si>
  <si>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</si>
  <si>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</si>
  <si>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</si>
  <si>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</si>
  <si>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</si>
  <si>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</si>
  <si>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</si>
  <si>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</si>
  <si>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</si>
  <si>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</si>
  <si>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</si>
  <si>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</si>
  <si>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</si>
  <si>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</si>
  <si>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</si>
  <si>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</si>
  <si>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</si>
  <si>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</si>
  <si>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</si>
  <si>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</si>
  <si>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</si>
  <si>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</si>
  <si>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</si>
  <si>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</si>
  <si>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</si>
  <si>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</si>
  <si>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</si>
  <si>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</si>
  <si>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</si>
  <si>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</si>
  <si>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</si>
  <si>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</si>
  <si>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</si>
  <si>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</si>
  <si>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</si>
  <si>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</si>
  <si>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</si>
  <si>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</si>
  <si>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</si>
  <si>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</si>
  <si>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</si>
  <si>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</si>
  <si>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</si>
  <si>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</si>
  <si>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</si>
  <si>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</si>
  <si>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</si>
  <si>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</si>
  <si>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</si>
  <si>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</si>
  <si>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</si>
  <si>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</si>
  <si>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</si>
  <si>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</si>
  <si>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</si>
  <si>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</si>
  <si>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</si>
  <si>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</si>
  <si>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</si>
  <si>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</si>
  <si>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</si>
  <si>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</si>
  <si>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</si>
  <si>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</si>
  <si>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</si>
  <si>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</si>
  <si>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</si>
  <si>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</si>
  <si>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</si>
  <si>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</si>
  <si>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</si>
  <si>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</si>
  <si>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</si>
  <si>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</si>
  <si>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</si>
  <si>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</si>
  <si>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</si>
  <si>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</si>
  <si>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</si>
  <si>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</si>
  <si>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</si>
  <si>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</si>
  <si>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</si>
  <si>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</si>
  <si>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</si>
  <si>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</si>
  <si>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</si>
  <si>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</si>
  <si>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</si>
  <si>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</si>
  <si>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</si>
  <si>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</si>
  <si>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</si>
  <si>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</si>
  <si>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</si>
  <si>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</si>
  <si>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</si>
  <si>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</si>
  <si>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</si>
  <si>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</si>
  <si>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</si>
  <si>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</si>
  <si>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</si>
  <si>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</si>
  <si>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</si>
  <si>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</si>
  <si>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</si>
  <si>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</si>
  <si>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</si>
  <si>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</si>
  <si>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</si>
  <si>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</si>
  <si>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</si>
  <si>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</si>
  <si>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</si>
  <si>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</si>
  <si>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</si>
  <si>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</si>
  <si>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</si>
  <si>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</si>
  <si>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</si>
  <si>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</si>
  <si>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</si>
  <si>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</si>
  <si>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</si>
  <si>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</si>
  <si>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</si>
  <si>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</si>
  <si>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</si>
  <si>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</si>
  <si>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</si>
  <si>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</si>
  <si>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</si>
  <si>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</si>
  <si>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</si>
  <si>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</si>
  <si>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</si>
  <si>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</si>
  <si>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</si>
  <si>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</si>
  <si>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</si>
  <si>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</si>
  <si>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</si>
  <si>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</si>
  <si>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</si>
  <si>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</si>
  <si>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</si>
  <si>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</si>
  <si>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</si>
  <si>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</si>
  <si>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</si>
  <si>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</si>
  <si>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</si>
  <si>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</si>
  <si>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</si>
  <si>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</si>
  <si>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</si>
  <si>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</si>
  <si>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</si>
  <si>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</si>
  <si>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</si>
  <si>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</si>
  <si>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</si>
  <si>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</si>
  <si>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</si>
  <si>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</si>
  <si>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</si>
  <si>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</si>
  <si>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</si>
  <si>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</si>
  <si>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</si>
  <si>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</si>
  <si>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</si>
  <si>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</si>
  <si>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</si>
  <si>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</si>
  <si>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</si>
  <si>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</si>
  <si>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</si>
  <si>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</si>
  <si>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</si>
  <si>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</si>
  <si>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</si>
  <si>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</si>
  <si>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</si>
  <si>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</si>
  <si>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</si>
  <si>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</si>
  <si>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</si>
  <si>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</si>
  <si>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</si>
  <si>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</si>
  <si>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</si>
  <si>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</si>
  <si>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</si>
  <si>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</si>
  <si>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</si>
  <si>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</si>
  <si>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</si>
  <si>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</si>
  <si>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</si>
  <si>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</si>
  <si>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</si>
  <si>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</si>
  <si>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</si>
  <si>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</si>
  <si>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</si>
  <si>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</si>
  <si>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</si>
  <si>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</si>
  <si>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</si>
  <si>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</si>
  <si>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</si>
  <si>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</si>
  <si>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</si>
  <si>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</si>
  <si>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</si>
  <si>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</si>
  <si>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</si>
  <si>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</si>
  <si>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</si>
  <si>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</si>
  <si>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</si>
  <si>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</si>
  <si>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</si>
  <si>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</si>
  <si>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</si>
  <si>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</si>
  <si>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</si>
  <si>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</si>
  <si>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</si>
  <si>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</si>
  <si>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</si>
  <si>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</si>
  <si>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</si>
  <si>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</si>
  <si>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</si>
  <si>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</si>
  <si>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</si>
  <si>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</si>
  <si>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</si>
  <si>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</si>
  <si>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</si>
  <si>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</si>
  <si>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</si>
  <si>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</si>
  <si>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</si>
  <si>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</si>
  <si>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</si>
  <si>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</si>
  <si>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</si>
  <si>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</si>
  <si>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</si>
  <si>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</si>
  <si>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</si>
  <si>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</si>
  <si>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</si>
  <si>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</si>
  <si>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</si>
  <si>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</si>
  <si>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</si>
  <si>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</si>
  <si>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</si>
  <si>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</si>
  <si>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</si>
  <si>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</si>
  <si>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</si>
  <si>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</si>
  <si>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</si>
  <si>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</si>
  <si>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</si>
  <si>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</si>
  <si>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</si>
  <si>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</si>
  <si>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</si>
  <si>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</si>
  <si>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</si>
  <si>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</si>
  <si>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</si>
  <si>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</si>
  <si>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</si>
  <si>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</si>
  <si>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</si>
  <si>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</si>
  <si>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</si>
  <si>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</si>
  <si>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</si>
  <si>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</si>
  <si>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</si>
  <si>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</si>
  <si>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</si>
  <si>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</si>
  <si>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</si>
  <si>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</si>
  <si>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</si>
  <si>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</si>
  <si>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</si>
  <si>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</si>
  <si>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</si>
  <si>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</si>
  <si>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</si>
  <si>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</si>
  <si>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</si>
  <si>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</si>
  <si>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</si>
  <si>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</si>
  <si>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</si>
  <si>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</si>
  <si>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</si>
  <si>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</si>
  <si>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</si>
  <si>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</si>
  <si>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</si>
  <si>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</si>
  <si>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</si>
  <si>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</si>
  <si>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</si>
  <si>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</si>
  <si>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</si>
  <si>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</si>
  <si>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</si>
  <si>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</si>
  <si>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</si>
  <si>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</si>
  <si>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</si>
  <si>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</si>
  <si>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</si>
  <si>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</si>
  <si>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</si>
  <si>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</si>
  <si>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</si>
  <si>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</si>
  <si>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</si>
  <si>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</si>
  <si>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</si>
  <si>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</si>
  <si>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</si>
  <si>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</si>
  <si>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</si>
  <si>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</si>
  <si>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</si>
  <si>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</si>
  <si>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</si>
  <si>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</si>
  <si>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</si>
  <si>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</si>
  <si>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</si>
  <si>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</si>
  <si>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</si>
  <si>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</si>
  <si>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</si>
  <si>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</si>
  <si>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</si>
  <si>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</si>
  <si>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</si>
  <si>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</si>
  <si>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</si>
  <si>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</si>
  <si>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</si>
  <si>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</si>
  <si>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</si>
  <si>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</si>
  <si>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</si>
  <si>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</si>
  <si>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</si>
  <si>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</si>
  <si>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</si>
  <si>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</si>
  <si>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</si>
  <si>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</si>
  <si>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</si>
  <si>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</si>
  <si>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</si>
  <si>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</si>
  <si>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</si>
  <si>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</si>
  <si>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</si>
  <si>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</si>
  <si>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</si>
  <si>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</si>
  <si>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</si>
  <si>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</si>
  <si>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</si>
  <si>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</si>
  <si>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</si>
  <si>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</si>
  <si>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</si>
  <si>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</si>
  <si>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</si>
  <si>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</si>
  <si>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</si>
  <si>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</si>
  <si>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</si>
  <si>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</si>
  <si>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</si>
  <si>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</si>
  <si>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</si>
  <si>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</si>
  <si>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</si>
  <si>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</si>
  <si>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</si>
  <si>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</si>
  <si>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</si>
  <si>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</si>
  <si>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</si>
  <si>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</si>
  <si>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</si>
  <si>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</si>
  <si>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</si>
  <si>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</si>
  <si>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</si>
  <si>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</si>
  <si>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</si>
  <si>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</si>
  <si>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</si>
  <si>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</si>
  <si>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</si>
  <si>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</si>
  <si>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</si>
  <si>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</si>
  <si>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</si>
  <si>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</si>
  <si>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</si>
  <si>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</si>
  <si>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</si>
  <si>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</si>
  <si>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</si>
  <si>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</si>
  <si>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</si>
  <si>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</si>
  <si>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</si>
  <si>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</si>
  <si>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</si>
  <si>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</si>
  <si>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</si>
  <si>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</si>
  <si>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</si>
  <si>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</si>
  <si>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</si>
  <si>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</si>
  <si>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</si>
  <si>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</si>
  <si>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</si>
  <si>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</si>
  <si>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</si>
  <si>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</si>
  <si>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</si>
  <si>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</si>
  <si>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</si>
  <si>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</si>
  <si>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</si>
  <si>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</si>
  <si>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</si>
  <si>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</si>
  <si>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</si>
  <si>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</si>
  <si>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</si>
  <si>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</si>
  <si>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</si>
  <si>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</si>
  <si>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</si>
  <si>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</si>
  <si>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</si>
  <si>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</si>
  <si>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</si>
  <si>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</si>
  <si>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</si>
  <si>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</si>
  <si>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</si>
  <si>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</si>
  <si>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</si>
  <si>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</si>
  <si>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</si>
  <si>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</si>
  <si>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</si>
  <si>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</si>
  <si>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</si>
  <si>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</si>
  <si>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</si>
  <si>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</si>
  <si>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</si>
  <si>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</si>
  <si>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</si>
  <si>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</si>
  <si>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</si>
  <si>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</si>
  <si>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</si>
  <si>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</si>
  <si>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</si>
  <si>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</si>
  <si>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</si>
  <si>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</si>
  <si>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</si>
  <si>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</si>
  <si>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</si>
  <si>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</si>
  <si>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</si>
  <si>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</si>
  <si>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</si>
  <si>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</si>
  <si>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</si>
  <si>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</si>
  <si>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</si>
  <si>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</si>
  <si>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</si>
  <si>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</si>
  <si>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</si>
  <si>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</si>
  <si>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</si>
  <si>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</si>
  <si>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</si>
  <si>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</si>
  <si>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</si>
  <si>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</si>
  <si>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</si>
  <si>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</si>
  <si>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</si>
  <si>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</si>
  <si>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</si>
  <si>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</si>
  <si>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</si>
  <si>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</si>
  <si>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</si>
  <si>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</si>
  <si>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</si>
  <si>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</si>
  <si>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</si>
  <si>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</si>
  <si>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</si>
  <si>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</si>
  <si>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</si>
  <si>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</si>
  <si>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</si>
  <si>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</si>
  <si>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</si>
  <si>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</si>
  <si>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</si>
  <si>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</si>
  <si>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</si>
  <si>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</si>
  <si>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</si>
  <si>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</si>
  <si>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</si>
  <si>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</si>
  <si>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</si>
  <si>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</si>
  <si>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</si>
  <si>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</si>
  <si>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</si>
  <si>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</si>
  <si>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</si>
  <si>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</si>
  <si>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</si>
  <si>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</si>
  <si>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</si>
  <si>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</si>
  <si>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</si>
  <si>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</si>
  <si>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</si>
  <si>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</si>
  <si>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</si>
  <si>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</si>
  <si>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</si>
  <si>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</si>
  <si>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</si>
  <si>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</si>
  <si>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</si>
  <si>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</si>
  <si>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</si>
  <si>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</si>
  <si>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</si>
  <si>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</si>
  <si>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</si>
  <si>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</si>
  <si>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</si>
  <si>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</si>
  <si>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</si>
  <si>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</si>
  <si>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</si>
  <si>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</si>
  <si>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</si>
  <si>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</si>
  <si>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</si>
  <si>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</si>
  <si>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</si>
  <si>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</si>
  <si>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</si>
  <si>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</si>
  <si>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</si>
  <si>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</si>
  <si>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</si>
  <si>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</si>
  <si>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</si>
  <si>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</si>
  <si>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</si>
  <si>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</si>
  <si>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</si>
  <si>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</si>
  <si>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</si>
  <si>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</si>
  <si>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</si>
  <si>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</si>
  <si>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</si>
  <si>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</si>
  <si>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</si>
  <si>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</si>
  <si>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</si>
  <si>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</si>
  <si>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</si>
  <si>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</si>
  <si>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</si>
  <si>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</si>
  <si>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</si>
  <si>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</si>
  <si>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</si>
  <si>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</si>
  <si>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</si>
  <si>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</si>
  <si>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</si>
  <si>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</si>
  <si>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</si>
  <si>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</si>
  <si>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</si>
  <si>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</si>
  <si>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</si>
  <si>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</si>
  <si>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</si>
  <si>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</si>
  <si>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</si>
  <si>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</si>
  <si>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</si>
  <si>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</si>
  <si>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</si>
  <si>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</si>
  <si>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</si>
  <si>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</si>
  <si>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</si>
  <si>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</si>
  <si>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</si>
  <si>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</si>
  <si>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</si>
  <si>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</si>
  <si>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</si>
  <si>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</si>
  <si>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</si>
  <si>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</si>
  <si>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</si>
  <si>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</si>
  <si>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</si>
  <si>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</si>
  <si>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</si>
  <si>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</si>
  <si>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</si>
  <si>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</si>
  <si>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</si>
  <si>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</si>
  <si>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</si>
  <si>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</si>
  <si>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</si>
  <si>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</si>
  <si>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</si>
  <si>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</si>
  <si>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</si>
  <si>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</si>
  <si>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</si>
  <si>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</si>
  <si>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</si>
  <si>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</si>
  <si>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</si>
  <si>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</si>
  <si>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</si>
  <si>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</si>
  <si>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</si>
  <si>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</si>
  <si>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</si>
  <si>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</si>
  <si>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</si>
  <si>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</si>
  <si>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</si>
  <si>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</si>
  <si>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</si>
  <si>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</si>
  <si>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</si>
  <si>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</si>
  <si>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</si>
  <si>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</si>
  <si>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</si>
  <si>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</si>
  <si>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</si>
  <si>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</si>
  <si>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</si>
  <si>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</si>
  <si>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</si>
  <si>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</si>
  <si>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</si>
  <si>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</si>
  <si>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</si>
  <si>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</si>
  <si>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</si>
  <si>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</si>
  <si>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</si>
  <si>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</si>
  <si>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</si>
  <si>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</si>
  <si>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</si>
  <si>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</si>
  <si>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</si>
  <si>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</si>
  <si>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</si>
  <si>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</si>
  <si>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</si>
  <si>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</si>
  <si>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</si>
  <si>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</si>
  <si>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</si>
  <si>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</si>
  <si>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</si>
  <si>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</si>
  <si>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</si>
  <si>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</si>
  <si>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</si>
  <si>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</si>
  <si>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</si>
  <si>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</si>
  <si>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</si>
  <si>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</si>
  <si>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</si>
  <si>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</si>
  <si>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</si>
  <si>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</si>
  <si>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</si>
  <si>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</si>
  <si>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</si>
  <si>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</si>
  <si>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</si>
  <si>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</si>
  <si>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</si>
  <si>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</si>
  <si>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</si>
  <si>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</si>
  <si>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</si>
  <si>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</si>
  <si>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</si>
  <si>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</si>
  <si>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</si>
  <si>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</si>
  <si>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</si>
  <si>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</si>
  <si>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</si>
  <si>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</si>
  <si>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</si>
  <si>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</si>
  <si>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</si>
  <si>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</si>
  <si>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</si>
  <si>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</si>
  <si>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</si>
  <si>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</si>
  <si>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</si>
  <si>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</si>
  <si>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</si>
  <si>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</si>
  <si>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</si>
  <si>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</si>
  <si>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</si>
  <si>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</si>
  <si>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</si>
  <si>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</si>
  <si>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</si>
  <si>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</si>
  <si>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</si>
  <si>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</si>
  <si>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</si>
  <si>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</si>
  <si>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</si>
  <si>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</si>
  <si>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</si>
  <si>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</si>
  <si>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</si>
  <si>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</si>
  <si>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</si>
  <si>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</si>
  <si>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</si>
  <si>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</si>
  <si>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</si>
  <si>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</si>
  <si>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</si>
  <si>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</si>
  <si>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</si>
  <si>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</si>
  <si>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</si>
  <si>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</si>
  <si>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</si>
  <si>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</si>
  <si>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</si>
  <si>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</si>
  <si>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</si>
  <si>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</si>
  <si>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</si>
  <si>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</si>
  <si>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</si>
  <si>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</si>
  <si>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</si>
  <si>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</si>
  <si>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</si>
  <si>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</si>
  <si>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</si>
  <si>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</si>
  <si>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</si>
  <si>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</si>
  <si>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</si>
  <si>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</si>
  <si>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</si>
  <si>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</si>
  <si>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</si>
  <si>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</si>
  <si>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</si>
  <si>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</si>
  <si>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</si>
  <si>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</si>
  <si>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</si>
  <si>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</si>
  <si>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</si>
  <si>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</si>
  <si>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</si>
  <si>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</si>
  <si>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</si>
  <si>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</si>
  <si>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</si>
  <si>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</si>
  <si>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</si>
  <si>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</si>
  <si>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</si>
  <si>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</si>
  <si>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</si>
  <si>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</si>
  <si>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</si>
  <si>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</si>
  <si>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</si>
  <si>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</si>
  <si>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</si>
  <si>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</si>
  <si>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</si>
  <si>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</si>
  <si>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</si>
  <si>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</si>
  <si>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</si>
  <si>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</si>
  <si>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</si>
  <si>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</si>
  <si>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</si>
  <si>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</si>
  <si>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</si>
  <si>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</si>
  <si>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</si>
  <si>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</si>
  <si>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</si>
  <si>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</si>
  <si>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</si>
  <si>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</si>
  <si>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</si>
  <si>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</si>
  <si>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</si>
  <si>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</si>
  <si>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</si>
  <si>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</si>
  <si>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</si>
  <si>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</si>
  <si>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</si>
  <si>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</si>
  <si>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</si>
  <si>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</si>
  <si>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</si>
  <si>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</si>
  <si>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</si>
  <si>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</si>
  <si>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</si>
  <si>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</si>
  <si>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</si>
  <si>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</si>
  <si>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</si>
  <si>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</si>
  <si>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</si>
  <si>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</si>
  <si>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</si>
  <si>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</si>
  <si>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</si>
  <si>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</si>
  <si>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</si>
  <si>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</si>
  <si>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</si>
  <si>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</si>
  <si>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</si>
  <si>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</si>
  <si>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</si>
  <si>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</si>
  <si>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</si>
  <si>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</si>
  <si>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</si>
  <si>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</si>
  <si>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</si>
  <si>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</si>
  <si>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</si>
  <si>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</si>
  <si>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</si>
  <si>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</si>
  <si>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</si>
  <si>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</si>
  <si>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</si>
  <si>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</si>
  <si>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</si>
  <si>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</si>
  <si>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</si>
  <si>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</si>
  <si>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</si>
  <si>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</si>
  <si>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</si>
  <si>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</si>
  <si>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</si>
  <si>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</si>
  <si>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</si>
  <si>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</si>
  <si>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</si>
  <si>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</si>
  <si>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</si>
  <si>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</si>
  <si>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</si>
  <si>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</si>
  <si>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</si>
  <si>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</si>
  <si>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</si>
  <si>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</si>
  <si>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</si>
  <si>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</si>
  <si>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</si>
  <si>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</si>
  <si>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</si>
  <si>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</si>
  <si>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</si>
  <si>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</si>
  <si>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</si>
  <si>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</si>
  <si>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</si>
  <si>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</si>
  <si>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</si>
  <si>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</si>
  <si>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</si>
  <si>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</si>
  <si>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</si>
  <si>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</si>
  <si>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</si>
  <si>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</si>
  <si>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</si>
  <si>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</si>
  <si>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</si>
  <si>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</si>
  <si>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</si>
  <si>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</si>
  <si>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</si>
  <si>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</si>
  <si>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</si>
  <si>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</si>
  <si>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</si>
  <si>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</si>
  <si>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</si>
  <si>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</si>
  <si>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</si>
  <si>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</si>
  <si>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</si>
  <si>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</si>
  <si>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</si>
  <si>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</si>
  <si>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</si>
  <si>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</si>
  <si>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</si>
  <si>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</si>
  <si>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</si>
  <si>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</si>
  <si>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</si>
  <si>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</si>
  <si>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</si>
  <si>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</si>
  <si>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</si>
  <si>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</si>
  <si>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</si>
  <si>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</si>
  <si>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</si>
  <si>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</si>
  <si>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</si>
  <si>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</si>
  <si>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</si>
  <si>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</si>
  <si>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</si>
  <si>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</si>
  <si>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</si>
  <si>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</si>
  <si>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</si>
  <si>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</si>
  <si>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</si>
  <si>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</si>
  <si>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</si>
  <si>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</si>
  <si>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</si>
  <si>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</si>
  <si>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</si>
  <si>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</si>
  <si>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</si>
  <si>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</si>
  <si>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</si>
  <si>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</si>
  <si>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</si>
  <si>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</si>
  <si>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</si>
  <si>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</si>
  <si>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</si>
  <si>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</si>
  <si>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</si>
  <si>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</si>
  <si>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</si>
  <si>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</si>
  <si>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</si>
  <si>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</si>
  <si>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</si>
  <si>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</si>
  <si>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</si>
  <si>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</si>
  <si>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</si>
  <si>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</si>
  <si>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</si>
  <si>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</si>
  <si>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</si>
  <si>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</si>
  <si>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</si>
  <si>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</si>
  <si>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</si>
  <si>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</si>
  <si>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</si>
  <si>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</si>
  <si>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</si>
  <si>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</si>
  <si>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</si>
  <si>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</si>
  <si>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</si>
  <si>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</si>
  <si>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</si>
  <si>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</si>
  <si>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</si>
  <si>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</si>
  <si>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</si>
  <si>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</si>
  <si>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</si>
  <si>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</si>
  <si>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</si>
  <si>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</si>
  <si>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</si>
  <si>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</si>
  <si>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</si>
  <si>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</si>
  <si>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</si>
  <si>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</si>
  <si>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</si>
  <si>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</si>
  <si>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</si>
  <si>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</si>
  <si>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</si>
  <si>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</si>
  <si>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</si>
  <si>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</si>
  <si>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</si>
  <si>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</si>
  <si>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</si>
  <si>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</si>
  <si>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</si>
  <si>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</si>
  <si>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</si>
  <si>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</si>
  <si>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</si>
  <si>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</si>
  <si>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</si>
  <si>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</si>
  <si>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</si>
  <si>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</si>
  <si>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</si>
  <si>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</si>
  <si>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</si>
  <si>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</si>
  <si>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</si>
  <si>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</si>
  <si>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</si>
  <si>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</si>
  <si>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</si>
  <si>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</si>
  <si>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</si>
  <si>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</si>
  <si>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</si>
  <si>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</si>
  <si>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</si>
  <si>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</si>
  <si>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</si>
  <si>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</si>
  <si>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</si>
  <si>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</si>
  <si>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</si>
  <si>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</si>
  <si>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</si>
  <si>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</si>
  <si>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</si>
  <si>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</si>
  <si>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</si>
  <si>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</si>
  <si>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</si>
  <si>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</si>
  <si>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</si>
  <si>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</si>
  <si>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</si>
  <si>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</si>
  <si>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</si>
  <si>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</si>
  <si>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</si>
  <si>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</si>
  <si>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</si>
  <si>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</si>
  <si>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</si>
  <si>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</si>
  <si>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</si>
  <si>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</si>
  <si>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</si>
  <si>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</si>
  <si>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</si>
  <si>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</si>
  <si>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</si>
  <si>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</si>
  <si>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</si>
  <si>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</si>
  <si>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</si>
  <si>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</si>
  <si>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</si>
  <si>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</si>
  <si>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</si>
  <si>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</si>
  <si>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</si>
  <si>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</si>
  <si>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</si>
  <si>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</si>
  <si>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</si>
  <si>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</si>
  <si>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</si>
  <si>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</si>
  <si>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</si>
  <si>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</si>
  <si>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</si>
  <si>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</si>
  <si>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</si>
  <si>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</si>
  <si>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</si>
  <si>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</si>
  <si>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</si>
  <si>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</si>
  <si>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</si>
  <si>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</si>
  <si>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</si>
  <si>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</si>
  <si>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</si>
  <si>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</si>
  <si>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</si>
  <si>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</si>
  <si>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</si>
  <si>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</si>
  <si>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</si>
  <si>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</si>
  <si>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</si>
  <si>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</si>
  <si>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</si>
  <si>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</si>
  <si>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</si>
  <si>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</si>
  <si>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</si>
  <si>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</si>
  <si>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</si>
  <si>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</si>
  <si>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</si>
  <si>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</si>
  <si>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</si>
  <si>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</si>
  <si>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</si>
  <si>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</si>
  <si>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</si>
  <si>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</si>
  <si>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</si>
  <si>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</si>
  <si>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</si>
  <si>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</si>
  <si>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</si>
  <si>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</si>
  <si>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</si>
  <si>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</si>
  <si>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</si>
  <si>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</si>
  <si>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</si>
  <si>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</si>
  <si>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</si>
  <si>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</si>
  <si>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</si>
  <si>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</si>
  <si>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</si>
  <si>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</si>
  <si>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</si>
  <si>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</si>
  <si>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</si>
  <si>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</si>
  <si>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</si>
  <si>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</si>
  <si>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</si>
  <si>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</si>
  <si>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</si>
  <si>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</si>
  <si>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</si>
  <si>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</si>
  <si>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</si>
  <si>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</si>
  <si>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</si>
  <si>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</si>
  <si>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</si>
  <si>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</si>
  <si>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</si>
  <si>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</si>
  <si>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</si>
  <si>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</si>
  <si>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</si>
  <si>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</si>
  <si>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</si>
  <si>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</si>
  <si>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</si>
  <si>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</si>
  <si>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</si>
  <si>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</si>
  <si>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</si>
  <si>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</si>
  <si>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</si>
  <si>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</si>
  <si>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</si>
  <si>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</si>
  <si>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</si>
  <si>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</si>
  <si>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</si>
  <si>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</si>
  <si>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</si>
  <si>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</si>
  <si>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</si>
  <si>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</si>
  <si>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</si>
  <si>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</si>
  <si>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</si>
  <si>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</si>
  <si>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</si>
  <si>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</si>
  <si>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</si>
  <si>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</si>
  <si>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</si>
  <si>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</si>
  <si>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</si>
  <si>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</si>
  <si>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</si>
  <si>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</si>
  <si>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</si>
  <si>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</si>
  <si>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</si>
  <si>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</si>
  <si>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</si>
  <si>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</si>
  <si>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</si>
  <si>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</si>
  <si>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</si>
  <si>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</si>
  <si>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</si>
  <si>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</si>
  <si>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</si>
  <si>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</si>
  <si>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</si>
  <si>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</si>
  <si>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</si>
  <si>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</si>
  <si>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</si>
  <si>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</si>
  <si>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</si>
  <si>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</si>
  <si>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</si>
  <si>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</si>
  <si>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</si>
  <si>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</si>
  <si>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</si>
  <si>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</si>
  <si>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</si>
  <si>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</si>
  <si>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</si>
  <si>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</si>
  <si>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</si>
  <si>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</si>
  <si>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</si>
  <si>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</si>
  <si>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</si>
  <si>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</si>
  <si>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</si>
  <si>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</si>
  <si>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</si>
  <si>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</si>
  <si>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</si>
  <si>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</si>
  <si>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</si>
  <si>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</si>
  <si>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</si>
  <si>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</si>
  <si>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</si>
  <si>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</si>
  <si>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</si>
  <si>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</si>
  <si>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</si>
  <si>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</si>
  <si>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</si>
  <si>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</si>
  <si>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</si>
  <si>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</si>
  <si>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</si>
  <si>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</si>
  <si>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</si>
  <si>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</si>
  <si>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</si>
  <si>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</si>
  <si>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</si>
  <si>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</si>
  <si>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</si>
  <si>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</si>
  <si>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</si>
  <si>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</si>
  <si>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</si>
  <si>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</si>
  <si>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</si>
  <si>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</si>
  <si>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</si>
  <si>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</si>
  <si>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</si>
  <si>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</si>
  <si>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</si>
  <si>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</si>
  <si>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</si>
  <si>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</si>
  <si>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</si>
  <si>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</si>
  <si>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</si>
  <si>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</si>
  <si>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</si>
  <si>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</si>
  <si>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</si>
  <si>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</si>
  <si>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</si>
  <si>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</si>
  <si>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</si>
  <si>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</si>
  <si>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</si>
  <si>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</si>
  <si>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</si>
  <si>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</si>
  <si>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</si>
  <si>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</si>
  <si>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</si>
  <si>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</si>
  <si>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</si>
  <si>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</si>
  <si>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</si>
  <si>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</si>
  <si>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</si>
  <si>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</si>
  <si>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</si>
  <si>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</si>
  <si>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</si>
  <si>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</si>
  <si>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</si>
  <si>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</si>
  <si>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</si>
  <si>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</si>
  <si>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</si>
  <si>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</si>
  <si>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</si>
  <si>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</si>
  <si>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</si>
  <si>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</si>
  <si>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</si>
  <si>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</si>
  <si>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</si>
  <si>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</si>
  <si>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</si>
  <si>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</si>
  <si>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</si>
  <si>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</si>
  <si>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</si>
  <si>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</si>
  <si>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</si>
  <si>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</si>
  <si>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</si>
  <si>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</si>
  <si>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</si>
  <si>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</si>
  <si>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</si>
  <si>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</si>
  <si>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</si>
  <si>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</si>
  <si>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</si>
  <si>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</si>
  <si>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</si>
  <si>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</si>
  <si>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</si>
  <si>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</si>
  <si>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</si>
  <si>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</si>
  <si>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</si>
  <si>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</si>
  <si>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</si>
  <si>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</si>
  <si>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</si>
  <si>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</si>
  <si>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</si>
  <si>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</si>
  <si>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</si>
  <si>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</si>
  <si>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</si>
  <si>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</si>
  <si>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</si>
  <si>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</si>
  <si>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</si>
  <si>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</si>
  <si>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</si>
  <si>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</si>
  <si>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</si>
  <si>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</si>
  <si>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</si>
  <si>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</si>
  <si>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</si>
  <si>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</si>
  <si>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</si>
  <si>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</si>
  <si>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</si>
  <si>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</si>
  <si>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</si>
  <si>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</si>
  <si>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</si>
  <si>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</si>
  <si>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</si>
  <si>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</si>
  <si>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</si>
  <si>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</si>
  <si>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</si>
  <si>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</si>
  <si>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</si>
  <si>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</si>
  <si>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</si>
  <si>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</si>
  <si>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</si>
  <si>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</si>
  <si>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</si>
  <si>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</si>
  <si>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</si>
  <si>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</si>
  <si>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</si>
  <si>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</si>
  <si>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</si>
  <si>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</si>
  <si>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</si>
  <si>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</si>
  <si>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</si>
  <si>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</si>
  <si>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</si>
  <si>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</si>
  <si>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</si>
  <si>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</si>
  <si>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</si>
  <si>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</si>
  <si>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</si>
  <si>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</si>
  <si>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</si>
  <si>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</si>
  <si>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</si>
  <si>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</si>
  <si>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</si>
  <si>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</si>
  <si>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</si>
  <si>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</si>
  <si>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</si>
  <si>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</si>
  <si>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</si>
  <si>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</si>
  <si>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</si>
  <si>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</si>
  <si>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</si>
  <si>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</si>
  <si>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</si>
  <si>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</si>
  <si>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</si>
  <si>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</si>
  <si>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</si>
  <si>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</si>
  <si>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</si>
  <si>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</si>
  <si>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</si>
  <si>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</si>
  <si>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</si>
  <si>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</si>
  <si>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</si>
  <si>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</si>
  <si>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</si>
  <si>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</si>
  <si>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</si>
  <si>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</si>
  <si>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</si>
  <si>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</si>
  <si>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</si>
  <si>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</si>
  <si>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</si>
  <si>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</si>
  <si>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</si>
  <si>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</si>
  <si>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</si>
  <si>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</si>
  <si>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</si>
  <si>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</si>
  <si>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</si>
  <si>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</si>
  <si>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</si>
  <si>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</si>
  <si>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</si>
  <si>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</si>
  <si>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</si>
  <si>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</si>
  <si>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</si>
  <si>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</si>
  <si>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</si>
  <si>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</si>
  <si>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</si>
  <si>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</si>
  <si>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</si>
  <si>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</si>
  <si>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</si>
  <si>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</si>
  <si>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</si>
  <si>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</si>
  <si>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</si>
  <si>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</si>
  <si>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</si>
  <si>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</si>
  <si>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</si>
  <si>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</si>
  <si>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</si>
  <si>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</si>
  <si>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</si>
  <si>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</si>
  <si>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</si>
  <si>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</si>
  <si>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</si>
  <si>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</si>
  <si>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</si>
  <si>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</si>
  <si>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</si>
  <si>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</si>
  <si>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</si>
  <si>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</si>
  <si>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</si>
  <si>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</si>
  <si>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</si>
  <si>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</si>
  <si>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</si>
  <si>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</si>
  <si>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</si>
  <si>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</si>
  <si>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</si>
  <si>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</si>
  <si>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</si>
  <si>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</si>
  <si>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</si>
  <si>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</si>
  <si>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</si>
  <si>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</si>
  <si>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</si>
  <si>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</si>
  <si>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</si>
  <si>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</si>
  <si>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</si>
  <si>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</si>
  <si>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</si>
  <si>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</si>
  <si>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</si>
  <si>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</si>
  <si>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</si>
  <si>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</si>
  <si>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</si>
  <si>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</si>
  <si>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</si>
  <si>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</si>
  <si>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</si>
  <si>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</si>
  <si>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</si>
  <si>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</si>
  <si>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</si>
  <si>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</si>
  <si>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</si>
  <si>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</si>
  <si>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</si>
  <si>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</si>
  <si>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</si>
  <si>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</si>
  <si>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</si>
  <si>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</si>
  <si>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</si>
  <si>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</si>
  <si>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</si>
  <si>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</si>
  <si>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</si>
  <si>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</si>
  <si>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</si>
  <si>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</si>
  <si>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</si>
  <si>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</si>
  <si>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</si>
  <si>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</si>
  <si>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</si>
  <si>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</si>
  <si>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</si>
  <si>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</si>
  <si>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</si>
  <si>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</si>
  <si>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</si>
  <si>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</si>
  <si>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</si>
  <si>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</si>
  <si>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</si>
  <si>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</si>
  <si>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</si>
  <si>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</si>
  <si>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</si>
  <si>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</si>
  <si>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</si>
  <si>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</si>
  <si>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</si>
  <si>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</si>
  <si>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</si>
  <si>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</si>
  <si>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</si>
  <si>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</si>
  <si>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</si>
  <si>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</si>
  <si>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</si>
  <si>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</si>
  <si>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</si>
  <si>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</si>
  <si>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</si>
  <si>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</si>
  <si>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</si>
  <si>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</si>
  <si>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</si>
  <si>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</si>
  <si>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</si>
  <si>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</si>
  <si>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</si>
  <si>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</si>
  <si>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</si>
  <si>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</si>
  <si>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</si>
  <si>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</si>
  <si>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</si>
  <si>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</si>
  <si>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</si>
  <si>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</si>
  <si>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</si>
  <si>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</si>
  <si>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</si>
  <si>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</si>
  <si>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</si>
  <si>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</si>
  <si>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</si>
  <si>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</si>
  <si>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</si>
  <si>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</si>
  <si>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</si>
  <si>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</si>
  <si>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</si>
  <si>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</si>
  <si>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</si>
  <si>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</si>
  <si>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</si>
  <si>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</si>
  <si>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</si>
  <si>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</si>
  <si>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</si>
  <si>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</si>
  <si>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</si>
  <si>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</si>
  <si>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</si>
  <si>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</si>
  <si>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</si>
  <si>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</si>
  <si>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</si>
  <si>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</si>
  <si>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</si>
  <si>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</si>
  <si>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</si>
  <si>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</si>
  <si>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</si>
  <si>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</si>
  <si>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</si>
  <si>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</si>
  <si>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</si>
  <si>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</si>
  <si>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</si>
  <si>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</si>
  <si>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</si>
  <si>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</si>
  <si>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</si>
  <si>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</si>
  <si>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</si>
  <si>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</si>
  <si>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</si>
  <si>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</si>
  <si>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</si>
  <si>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</si>
  <si>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</si>
  <si>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</si>
  <si>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</si>
  <si>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</si>
  <si>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</si>
  <si>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</si>
  <si>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</si>
  <si>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</si>
  <si>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</si>
  <si>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</si>
  <si>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</si>
  <si>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</si>
  <si>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</si>
  <si>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</si>
  <si>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</si>
  <si>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</si>
  <si>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</si>
  <si>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</si>
  <si>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</si>
  <si>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</si>
  <si>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</si>
  <si>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</si>
  <si>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</si>
  <si>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</si>
  <si>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</si>
  <si>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</si>
  <si>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</si>
  <si>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</si>
  <si>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</si>
  <si>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</si>
  <si>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</si>
  <si>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</si>
  <si>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</si>
  <si>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</si>
  <si>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</si>
  <si>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</si>
  <si>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</si>
  <si>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</si>
  <si>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</si>
  <si>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</si>
  <si>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</si>
  <si>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</si>
  <si>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</si>
  <si>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</si>
  <si>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</si>
  <si>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</si>
  <si>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</si>
  <si>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</si>
  <si>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</si>
  <si>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</si>
  <si>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</si>
  <si>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</si>
  <si>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</si>
  <si>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</si>
  <si>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</si>
  <si>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</si>
  <si>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</si>
  <si>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</si>
  <si>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</si>
  <si>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</si>
  <si>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</si>
  <si>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</si>
  <si>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</si>
  <si>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</si>
  <si>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</si>
  <si>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</si>
  <si>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</si>
  <si>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</si>
  <si>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</si>
  <si>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</si>
  <si>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</si>
  <si>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</si>
  <si>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</si>
  <si>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</si>
  <si>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</si>
  <si>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</si>
  <si>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</si>
  <si>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</si>
  <si>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</si>
  <si>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</si>
  <si>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</si>
  <si>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</si>
  <si>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</si>
  <si>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</si>
  <si>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</si>
  <si>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</si>
  <si>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</si>
  <si>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</si>
  <si>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</si>
  <si>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</si>
  <si>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</si>
  <si>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</si>
  <si>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</si>
  <si>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</si>
  <si>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</si>
  <si>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</si>
  <si>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</si>
  <si>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</si>
  <si>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</si>
  <si>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</si>
  <si>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</si>
  <si>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</si>
  <si>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</si>
  <si>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</si>
  <si>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</si>
  <si>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</si>
  <si>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</si>
  <si>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</si>
  <si>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</si>
  <si>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</si>
  <si>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</si>
  <si>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</si>
  <si>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</si>
  <si>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</si>
  <si>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</si>
  <si>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</si>
  <si>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</si>
  <si>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</si>
  <si>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</si>
  <si>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</si>
  <si>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</si>
  <si>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</si>
  <si>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</si>
  <si>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</si>
  <si>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</si>
  <si>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</si>
  <si>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</si>
  <si>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</si>
  <si>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</si>
  <si>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</si>
  <si>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</si>
  <si>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</si>
  <si>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</si>
  <si>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</si>
  <si>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</si>
  <si>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</si>
  <si>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</si>
  <si>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</si>
  <si>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</si>
  <si>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</si>
  <si>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</si>
  <si>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</si>
  <si>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</si>
  <si>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</si>
  <si>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</si>
  <si>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</si>
  <si>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</si>
  <si>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</si>
  <si>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</si>
  <si>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</si>
  <si>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</si>
  <si>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</si>
  <si>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</si>
  <si>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</si>
  <si>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</si>
  <si>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</si>
  <si>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</si>
  <si>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</si>
  <si>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</si>
  <si>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</si>
  <si>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</si>
  <si>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</si>
  <si>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</si>
  <si>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</si>
  <si>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</si>
  <si>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</si>
  <si>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</si>
  <si>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</si>
  <si>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</si>
  <si>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</si>
  <si>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</si>
  <si>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</si>
  <si>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</si>
  <si>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</si>
  <si>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</si>
  <si>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</si>
  <si>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</si>
  <si>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</si>
  <si>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</si>
  <si>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</si>
  <si>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</si>
  <si>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</si>
  <si>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</si>
  <si>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</si>
  <si>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</si>
  <si>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</si>
  <si>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</si>
  <si>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</si>
  <si>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</si>
  <si>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</si>
  <si>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</si>
  <si>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</si>
  <si>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</si>
  <si>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</si>
  <si>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</si>
  <si>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</si>
  <si>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</si>
  <si>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</si>
  <si>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</si>
  <si>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</si>
  <si>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</si>
  <si>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</si>
  <si>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</si>
  <si>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</si>
  <si>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</si>
  <si>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</si>
  <si>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</si>
  <si>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</si>
  <si>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</si>
  <si>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</si>
  <si>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</si>
  <si>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</si>
  <si>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</si>
  <si>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</si>
  <si>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</si>
  <si>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</si>
  <si>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</si>
  <si>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</si>
  <si>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</si>
  <si>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</si>
  <si>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</si>
  <si>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</si>
  <si>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</si>
  <si>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</si>
  <si>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</si>
  <si>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</si>
  <si>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</si>
  <si>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</si>
  <si>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</si>
  <si>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</si>
  <si>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</si>
  <si>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</si>
  <si>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</si>
  <si>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</si>
  <si>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</si>
  <si>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</si>
  <si>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</si>
  <si>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</si>
  <si>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</si>
  <si>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</si>
  <si>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</si>
  <si>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</si>
  <si>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</si>
  <si>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</si>
  <si>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</si>
  <si>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</si>
  <si>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</si>
  <si>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</si>
  <si>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</si>
  <si>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</si>
  <si>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</si>
  <si>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</si>
  <si>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</si>
  <si>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</si>
  <si>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</si>
  <si>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</si>
  <si>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</si>
  <si>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</si>
  <si>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</si>
  <si>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</si>
  <si>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</si>
  <si>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</si>
  <si>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</si>
  <si>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</si>
  <si>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</si>
  <si>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</si>
  <si>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</si>
  <si>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</si>
  <si>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</si>
  <si>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</si>
  <si>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</si>
  <si>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</si>
  <si>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</si>
  <si>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</si>
  <si>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</si>
  <si>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</si>
  <si>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</si>
  <si>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</si>
  <si>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</si>
  <si>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</si>
  <si>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</si>
  <si>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</si>
  <si>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</si>
  <si>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</si>
  <si>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</si>
  <si>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</si>
  <si>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</si>
  <si>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</si>
  <si>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</si>
  <si>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</si>
  <si>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</si>
  <si>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</si>
  <si>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</si>
  <si>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</si>
  <si>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</si>
  <si>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</si>
  <si>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</si>
  <si>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</si>
  <si>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</si>
  <si>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</si>
  <si>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</si>
  <si>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</si>
  <si>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</si>
  <si>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</si>
  <si>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</si>
  <si>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</si>
  <si>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</si>
  <si>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</si>
  <si>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</si>
  <si>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</si>
  <si>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</si>
  <si>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</si>
  <si>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</si>
  <si>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</si>
  <si>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</si>
  <si>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</si>
  <si>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</si>
  <si>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</si>
  <si>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</si>
  <si>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</si>
  <si>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</si>
  <si>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</si>
  <si>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</si>
  <si>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</si>
  <si>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</si>
  <si>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</si>
  <si>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</si>
  <si>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</si>
  <si>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</si>
  <si>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</si>
  <si>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</si>
  <si>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</si>
  <si>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</si>
  <si>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</si>
  <si>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</si>
  <si>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</si>
  <si>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</si>
  <si>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</si>
  <si>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</si>
  <si>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</si>
  <si>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</si>
  <si>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</si>
  <si>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</si>
  <si>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</si>
  <si>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</si>
  <si>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</si>
  <si>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</si>
  <si>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</si>
  <si>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</si>
  <si>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</si>
  <si>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</si>
  <si>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</si>
  <si>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</si>
  <si>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</si>
  <si>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</si>
  <si>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</si>
  <si>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</si>
  <si>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</si>
  <si>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</si>
  <si>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</si>
  <si>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</si>
  <si>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</si>
  <si>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</si>
  <si>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</si>
  <si>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</si>
  <si>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</si>
  <si>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</si>
  <si>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</si>
  <si>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</si>
  <si>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</si>
  <si>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</si>
  <si>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</si>
  <si>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</si>
  <si>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</si>
  <si>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</si>
  <si>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</si>
  <si>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</si>
  <si>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</si>
  <si>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</si>
  <si>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</si>
  <si>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</si>
  <si>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</si>
  <si>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</si>
  <si>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</si>
  <si>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</si>
  <si>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</si>
  <si>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</si>
  <si>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</si>
  <si>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</si>
  <si>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</si>
  <si>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</si>
  <si>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</si>
  <si>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</si>
  <si>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</si>
  <si>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</si>
  <si>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</si>
  <si>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</si>
  <si>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</si>
  <si>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</si>
  <si>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</si>
  <si>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</si>
  <si>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</si>
  <si>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</si>
  <si>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</si>
  <si>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</si>
  <si>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</si>
  <si>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</si>
  <si>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</si>
  <si>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</si>
  <si>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</si>
  <si>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</si>
  <si>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</si>
  <si>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</si>
  <si>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</si>
  <si>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</si>
  <si>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</si>
  <si>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</si>
  <si>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</si>
  <si>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</si>
  <si>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</si>
  <si>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</si>
  <si>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</si>
  <si>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</si>
  <si>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</si>
  <si>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</si>
  <si>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</si>
  <si>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</si>
  <si>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</si>
  <si>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</si>
  <si>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</si>
  <si>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</si>
  <si>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</si>
  <si>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</si>
  <si>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</si>
  <si>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</si>
  <si>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</si>
  <si>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</si>
  <si>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</si>
  <si>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</si>
  <si>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</si>
  <si>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</si>
  <si>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</si>
  <si>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</si>
  <si>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</si>
  <si>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</si>
  <si>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</si>
  <si>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</si>
  <si>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</si>
  <si>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</si>
  <si>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</si>
  <si>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</si>
  <si>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</si>
  <si>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</si>
  <si>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</si>
  <si>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</si>
  <si>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</si>
  <si>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</si>
  <si>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</si>
  <si>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</si>
  <si>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</si>
  <si>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</si>
  <si>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</si>
  <si>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</si>
  <si>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</si>
  <si>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</si>
  <si>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</si>
  <si>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</si>
  <si>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</si>
  <si>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</si>
  <si>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</si>
  <si>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</si>
  <si>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</si>
  <si>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</si>
  <si>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</si>
  <si>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</si>
  <si>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</si>
  <si>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</si>
  <si>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</si>
  <si>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</si>
  <si>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</si>
  <si>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</si>
  <si>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</si>
  <si>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</si>
  <si>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</si>
  <si>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</si>
  <si>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</si>
  <si>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</si>
  <si>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</si>
  <si>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</si>
  <si>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</si>
  <si>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</si>
  <si>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</si>
  <si>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</si>
  <si>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</si>
  <si>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</si>
  <si>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</si>
  <si>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</si>
  <si>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</si>
  <si>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</si>
  <si>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</si>
  <si>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</si>
  <si>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</si>
  <si>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</si>
  <si>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</si>
  <si>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</si>
  <si>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</si>
  <si>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</si>
  <si>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</si>
  <si>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</si>
  <si>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</si>
  <si>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</si>
  <si>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</si>
  <si>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</si>
  <si>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</si>
  <si>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</si>
  <si>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</si>
  <si>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</si>
  <si>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</si>
  <si>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</si>
  <si>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</si>
  <si>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</si>
  <si>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</si>
  <si>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</si>
  <si>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</si>
  <si>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</si>
  <si>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</si>
  <si>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</si>
  <si>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</si>
  <si>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</si>
  <si>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</si>
  <si>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</si>
  <si>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</si>
  <si>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</si>
  <si>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</si>
  <si>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</si>
  <si>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</si>
  <si>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</si>
  <si>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</si>
  <si>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</si>
  <si>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</si>
  <si>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</si>
  <si>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</si>
  <si>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</si>
  <si>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</si>
  <si>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</si>
  <si>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</si>
  <si>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</si>
  <si>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</si>
  <si>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</si>
  <si>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</si>
  <si>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</si>
  <si>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</si>
  <si>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</si>
  <si>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</si>
  <si>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</si>
  <si>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</si>
  <si>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</si>
  <si>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</si>
  <si>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</si>
  <si>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</si>
  <si>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</si>
  <si>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</si>
  <si>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</si>
  <si>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</si>
  <si>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</si>
  <si>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</si>
  <si>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</si>
  <si>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</si>
  <si>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</si>
  <si>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</si>
  <si>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</si>
  <si>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</si>
  <si>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</si>
  <si>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</si>
  <si>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</si>
  <si>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</si>
  <si>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</si>
  <si>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</si>
  <si>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</si>
  <si>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</si>
  <si>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</si>
  <si>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</si>
  <si>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</si>
  <si>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</si>
  <si>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</si>
  <si>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</si>
  <si>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</si>
  <si>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</si>
  <si>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</si>
  <si>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</si>
  <si>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</si>
  <si>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</si>
  <si>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</si>
  <si>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</si>
  <si>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</si>
  <si>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</si>
  <si>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</si>
  <si>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</si>
  <si>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</si>
  <si>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</si>
  <si>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</si>
  <si>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</si>
  <si>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</si>
  <si>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</si>
  <si>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</si>
  <si>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</si>
  <si>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</si>
  <si>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</si>
  <si>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</si>
  <si>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</si>
  <si>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</si>
  <si>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</si>
  <si>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</si>
  <si>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</si>
  <si>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</si>
  <si>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</si>
  <si>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</si>
  <si>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</si>
  <si>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</si>
  <si>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</si>
  <si>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</si>
  <si>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</si>
  <si>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</si>
  <si>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</si>
  <si>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</si>
  <si>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</si>
  <si>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</si>
  <si>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</si>
  <si>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</si>
  <si>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</si>
  <si>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</si>
  <si>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</si>
  <si>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</si>
  <si>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</si>
  <si>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</si>
  <si>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</si>
  <si>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</si>
  <si>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</si>
  <si>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</si>
  <si>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</si>
  <si>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</si>
  <si>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</si>
  <si>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</si>
  <si>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</si>
  <si>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</si>
  <si>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</si>
  <si>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</si>
  <si>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</si>
  <si>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</si>
  <si>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</si>
  <si>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</si>
  <si>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</si>
  <si>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</si>
  <si>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</si>
  <si>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</si>
  <si>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</si>
  <si>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</si>
  <si>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</si>
  <si>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</si>
  <si>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</si>
  <si>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</si>
  <si>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</si>
  <si>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</si>
  <si>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</si>
  <si>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</si>
  <si>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</si>
  <si>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</si>
  <si>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</si>
  <si>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</si>
  <si>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</si>
  <si>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</si>
  <si>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</si>
  <si>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</si>
  <si>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</si>
  <si>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</si>
  <si>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</si>
  <si>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</si>
  <si>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</si>
  <si>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</si>
  <si>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</si>
  <si>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</si>
  <si>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</si>
  <si>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</si>
  <si>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</si>
  <si>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</si>
  <si>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</si>
  <si>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</si>
  <si>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</si>
  <si>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</si>
  <si>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</si>
  <si>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</si>
  <si>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</si>
  <si>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</si>
  <si>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</si>
  <si>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</si>
  <si>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</si>
  <si>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</si>
  <si>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</si>
  <si>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</si>
  <si>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</si>
  <si>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</si>
  <si>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</si>
  <si>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</si>
  <si>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</si>
  <si>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</si>
  <si>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</si>
  <si>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</si>
  <si>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</si>
  <si>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</si>
  <si>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</si>
  <si>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</si>
  <si>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</si>
  <si>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</si>
  <si>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</si>
  <si>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</si>
  <si>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</si>
  <si>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</si>
  <si>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</si>
  <si>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</si>
  <si>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</si>
  <si>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</si>
  <si>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</si>
  <si>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</si>
  <si>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</si>
  <si>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</si>
  <si>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</si>
  <si>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</si>
  <si>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</si>
  <si>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</si>
  <si>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</si>
  <si>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</si>
  <si>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</si>
  <si>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</si>
  <si>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</si>
  <si>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</si>
  <si>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</si>
  <si>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</si>
  <si>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</si>
  <si>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</si>
  <si>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</si>
  <si>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</si>
  <si>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</si>
  <si>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</si>
  <si>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</si>
  <si>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</si>
  <si>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</si>
  <si>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</si>
  <si>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</si>
  <si>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</si>
  <si>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</si>
  <si>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</si>
  <si>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</si>
  <si>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</si>
  <si>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</si>
  <si>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</si>
  <si>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</si>
  <si>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</si>
  <si>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</si>
  <si>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</si>
  <si>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</si>
  <si>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</si>
  <si>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</si>
  <si>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</si>
  <si>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</si>
  <si>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</si>
  <si>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</si>
  <si>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</si>
  <si>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</si>
  <si>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</si>
  <si>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</si>
  <si>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</si>
  <si>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</si>
  <si>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</si>
  <si>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</si>
  <si>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</si>
  <si>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</si>
  <si>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</si>
  <si>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</si>
  <si>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</si>
  <si>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</si>
  <si>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</si>
  <si>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</si>
  <si>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</si>
  <si>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</si>
  <si>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</si>
  <si>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</si>
  <si>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</si>
  <si>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</si>
  <si>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</si>
  <si>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</si>
  <si>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</si>
  <si>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</si>
  <si>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</si>
  <si>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</si>
  <si>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</si>
  <si>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</si>
  <si>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</si>
  <si>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</si>
  <si>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</si>
  <si>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</si>
  <si>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</si>
  <si>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</si>
  <si>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</si>
  <si>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</si>
  <si>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</si>
  <si>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</si>
  <si>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</si>
  <si>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</si>
  <si>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</si>
  <si>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</si>
  <si>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</si>
  <si>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</si>
  <si>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</si>
  <si>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</si>
  <si>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</si>
  <si>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</si>
  <si>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</si>
  <si>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</si>
  <si>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</si>
  <si>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</si>
  <si>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</si>
  <si>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</si>
  <si>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</si>
  <si>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</si>
  <si>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</si>
  <si>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</si>
  <si>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</si>
  <si>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</si>
  <si>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</si>
  <si>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</si>
  <si>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</si>
  <si>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</si>
  <si>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</si>
  <si>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</si>
  <si>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</si>
  <si>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</si>
  <si>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</si>
  <si>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</si>
  <si>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</si>
  <si>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</si>
  <si>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</si>
  <si>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</si>
  <si>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</si>
  <si>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</si>
  <si>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</si>
  <si>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</si>
  <si>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</si>
  <si>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</si>
  <si>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</si>
  <si>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</si>
  <si>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</si>
  <si>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</si>
  <si>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</si>
  <si>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</si>
  <si>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</si>
  <si>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</si>
  <si>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</si>
  <si>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</si>
  <si>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</si>
  <si>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</si>
  <si>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</si>
  <si>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</si>
  <si>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</si>
  <si>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</si>
  <si>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</si>
  <si>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</si>
  <si>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</si>
  <si>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</si>
  <si>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</si>
  <si>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</si>
  <si>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</si>
  <si>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</si>
  <si>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</si>
  <si>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</si>
  <si>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</si>
  <si>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</si>
  <si>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</si>
  <si>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</si>
  <si>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</si>
  <si>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</si>
  <si>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</si>
  <si>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</si>
  <si>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</si>
  <si>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</si>
  <si>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</si>
  <si>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</si>
  <si>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</si>
  <si>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</si>
  <si>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</si>
  <si>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</si>
  <si>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</si>
  <si>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</si>
  <si>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</si>
  <si>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</si>
  <si>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</si>
  <si>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</si>
  <si>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</si>
  <si>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</si>
  <si>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</si>
  <si>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</si>
  <si>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</si>
  <si>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</si>
  <si>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</si>
  <si>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</si>
  <si>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</si>
  <si>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</si>
  <si>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</si>
  <si>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</si>
  <si>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</si>
  <si>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</si>
  <si>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</si>
  <si>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</si>
  <si>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</si>
  <si>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</si>
  <si>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</si>
  <si>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</si>
  <si>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</si>
  <si>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</si>
  <si>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</si>
  <si>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</si>
  <si>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</si>
  <si>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</si>
  <si>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</si>
  <si>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</si>
  <si>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</si>
  <si>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</si>
  <si>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</si>
  <si>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</si>
  <si>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</si>
  <si>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</si>
  <si>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</si>
  <si>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</si>
  <si>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</si>
  <si>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</si>
  <si>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</si>
  <si>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</si>
  <si>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</si>
  <si>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</si>
  <si>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</si>
  <si>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</si>
  <si>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</si>
  <si>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</si>
  <si>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</si>
  <si>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</si>
  <si>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</si>
  <si>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</si>
  <si>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</si>
  <si>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</si>
  <si>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</si>
  <si>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</si>
  <si>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</si>
  <si>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</si>
  <si>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</si>
  <si>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</si>
  <si>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</si>
  <si>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</si>
  <si>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</si>
  <si>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</si>
  <si>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</si>
  <si>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</si>
  <si>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</si>
  <si>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</si>
  <si>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</si>
  <si>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</si>
  <si>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</si>
  <si>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</si>
  <si>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</si>
  <si>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</si>
  <si>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</si>
  <si>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</si>
  <si>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</si>
  <si>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</si>
  <si>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</si>
  <si>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</si>
  <si>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</si>
  <si>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</si>
  <si>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</si>
  <si>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</si>
  <si>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</si>
  <si>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</si>
  <si>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</si>
  <si>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</si>
  <si>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</si>
  <si>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</si>
  <si>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</si>
  <si>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</si>
  <si>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</si>
  <si>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</si>
  <si>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</si>
  <si>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</si>
  <si>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</si>
  <si>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</si>
  <si>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</si>
  <si>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</si>
  <si>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</si>
  <si>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</si>
  <si>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</si>
  <si>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</si>
  <si>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</si>
  <si>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</si>
  <si>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</si>
  <si>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</si>
  <si>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</si>
  <si>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</si>
  <si>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</si>
  <si>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</si>
  <si>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</si>
  <si>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</si>
  <si>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</si>
  <si>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</si>
  <si>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</si>
  <si>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</si>
  <si>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</si>
  <si>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</si>
  <si>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</si>
  <si>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</si>
  <si>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</si>
  <si>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</si>
  <si>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</si>
  <si>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</si>
  <si>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</si>
  <si>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</si>
  <si>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</si>
  <si>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</si>
  <si>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</si>
  <si>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</si>
  <si>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</si>
  <si>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</si>
  <si>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</si>
  <si>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</si>
  <si>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</si>
  <si>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</si>
  <si>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</si>
  <si>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</si>
  <si>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</si>
  <si>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</si>
  <si>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</si>
  <si>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</si>
  <si>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</si>
  <si>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</si>
  <si>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</si>
  <si>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</si>
  <si>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</si>
  <si>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</si>
  <si>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</si>
  <si>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</si>
  <si>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</si>
  <si>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</si>
  <si>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</si>
  <si>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</si>
  <si>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</si>
  <si>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</si>
  <si>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</si>
  <si>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</si>
  <si>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</si>
  <si>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</si>
  <si>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</si>
  <si>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</si>
  <si>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</si>
  <si>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</si>
  <si>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</si>
  <si>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</si>
  <si>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</si>
  <si>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</si>
  <si>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</si>
  <si>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</si>
  <si>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</si>
  <si>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</si>
  <si>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</si>
  <si>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</si>
  <si>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</si>
  <si>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</si>
  <si>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</si>
  <si>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</si>
  <si>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</si>
  <si>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</si>
  <si>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</si>
  <si>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</si>
  <si>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</si>
  <si>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</si>
  <si>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</si>
  <si>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</si>
  <si>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</si>
  <si>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</si>
  <si>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</si>
  <si>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</si>
  <si>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</si>
  <si>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</si>
  <si>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</si>
  <si>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</si>
  <si>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</si>
  <si>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</si>
  <si>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</si>
  <si>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</si>
  <si>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</si>
  <si>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</si>
  <si>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</si>
  <si>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</si>
  <si>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</si>
  <si>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</si>
  <si>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</si>
  <si>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</si>
  <si>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</si>
  <si>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</si>
  <si>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</si>
  <si>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</si>
  <si>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</si>
  <si>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</si>
  <si>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</si>
  <si>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</si>
  <si>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</si>
  <si>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</si>
  <si>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</si>
  <si>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</si>
  <si>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</si>
  <si>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</si>
  <si>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</si>
  <si>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</si>
  <si>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</si>
  <si>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</si>
  <si>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</si>
  <si>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</si>
  <si>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</si>
  <si>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</si>
  <si>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</si>
  <si>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</si>
  <si>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</si>
  <si>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</si>
  <si>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</si>
  <si>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</si>
  <si>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</si>
  <si>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</si>
  <si>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</si>
  <si>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</si>
  <si>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</si>
  <si>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</si>
  <si>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</si>
  <si>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</si>
  <si>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</si>
  <si>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</si>
  <si>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</si>
  <si>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</si>
  <si>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</si>
  <si>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</si>
  <si>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</si>
  <si>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</si>
  <si>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</si>
  <si>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</si>
  <si>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</si>
  <si>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</si>
  <si>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</si>
  <si>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</si>
  <si>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</si>
  <si>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</si>
  <si>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</si>
  <si>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</si>
  <si>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</si>
  <si>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</si>
  <si>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</si>
  <si>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</si>
  <si>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</si>
  <si>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</si>
  <si>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</si>
  <si>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</si>
  <si>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</si>
  <si>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</si>
  <si>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</si>
  <si>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</si>
  <si>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</si>
  <si>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</si>
  <si>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</si>
  <si>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</si>
  <si>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</si>
  <si>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</si>
  <si>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</si>
  <si>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</si>
  <si>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</si>
  <si>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</si>
  <si>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</si>
  <si>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</si>
  <si>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</si>
  <si>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</si>
  <si>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</si>
  <si>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</si>
  <si>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</si>
  <si>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</si>
  <si>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</si>
  <si>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</si>
  <si>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</si>
  <si>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</si>
  <si>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</si>
  <si>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</si>
  <si>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</si>
  <si>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</si>
  <si>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</si>
  <si>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</si>
  <si>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</si>
  <si>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</si>
  <si>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</si>
  <si>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</si>
  <si>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</si>
  <si>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</si>
  <si>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</si>
  <si>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</si>
  <si>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</si>
  <si>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</si>
  <si>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</si>
  <si>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</si>
  <si>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</si>
  <si>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</si>
  <si>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</si>
  <si>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</si>
  <si>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</si>
  <si>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</si>
  <si>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</si>
  <si>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</si>
  <si>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</si>
  <si>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</si>
  <si>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</si>
  <si>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</si>
  <si>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</si>
  <si>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</si>
  <si>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</si>
  <si>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</si>
  <si>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</si>
  <si>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</si>
  <si>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</si>
  <si>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</si>
  <si>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</si>
  <si>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</si>
  <si>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</si>
  <si>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</si>
  <si>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</si>
  <si>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</si>
  <si>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</si>
  <si>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</si>
  <si>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</si>
  <si>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</si>
  <si>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</si>
  <si>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</si>
  <si>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</si>
  <si>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</si>
  <si>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</si>
  <si>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</si>
  <si>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</si>
  <si>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</si>
  <si>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</si>
  <si>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</si>
  <si>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</si>
  <si>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</si>
  <si>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</si>
  <si>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</si>
  <si>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</si>
  <si>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</si>
  <si>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</si>
  <si>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</si>
  <si>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</si>
  <si>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</si>
  <si>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</si>
  <si>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</si>
  <si>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</si>
  <si>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</si>
  <si>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</si>
  <si>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</si>
  <si>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</si>
  <si>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</si>
  <si>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</si>
  <si>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</si>
  <si>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</si>
  <si>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</si>
  <si>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</si>
  <si>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</si>
  <si>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</si>
  <si>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</si>
  <si>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</si>
  <si>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</si>
  <si>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</si>
  <si>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</si>
  <si>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</si>
  <si>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</si>
  <si>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</si>
  <si>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</si>
  <si>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</si>
  <si>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</si>
  <si>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</si>
  <si>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</si>
  <si>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</si>
  <si>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</si>
  <si>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</si>
  <si>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</si>
  <si>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</si>
  <si>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</si>
  <si>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</si>
  <si>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</si>
  <si>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</si>
  <si>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</si>
  <si>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</si>
  <si>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</si>
  <si>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</si>
  <si>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</si>
  <si>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</si>
  <si>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</si>
  <si>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</si>
  <si>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</si>
  <si>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</si>
  <si>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</si>
  <si>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</si>
  <si>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</si>
  <si>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</si>
  <si>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</si>
  <si>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</si>
  <si>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</si>
  <si>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</si>
  <si>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</si>
  <si>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</si>
  <si>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</si>
  <si>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</si>
  <si>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</si>
  <si>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</si>
  <si>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</si>
  <si>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</si>
  <si>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</si>
  <si>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</si>
  <si>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</si>
  <si>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</si>
  <si>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</si>
  <si>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</si>
  <si>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</si>
  <si>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</si>
  <si>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</si>
  <si>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</si>
  <si>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</si>
  <si>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</si>
  <si>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</si>
  <si>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</si>
  <si>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</si>
  <si>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</si>
  <si>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</si>
  <si>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</si>
  <si>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</si>
  <si>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</si>
  <si>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</si>
  <si>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</si>
  <si>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</si>
  <si>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</si>
  <si>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</si>
  <si>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</si>
  <si>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</si>
  <si>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</si>
  <si>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</si>
  <si>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</si>
  <si>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</si>
  <si>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</si>
  <si>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</si>
  <si>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</si>
  <si>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</si>
  <si>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</si>
  <si>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</si>
  <si>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</si>
  <si>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</si>
  <si>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</si>
  <si>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</si>
  <si>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</si>
  <si>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</si>
  <si>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</si>
  <si>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</si>
  <si>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</si>
  <si>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</si>
  <si>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</si>
  <si>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</si>
  <si>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</si>
  <si>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</si>
  <si>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</si>
  <si>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</si>
  <si>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</si>
  <si>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</si>
  <si>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</si>
  <si>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</si>
  <si>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</si>
  <si>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</si>
  <si>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</si>
  <si>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</si>
  <si>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</si>
  <si>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</si>
  <si>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</si>
  <si>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</si>
  <si>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</si>
  <si>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</si>
  <si>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</si>
  <si>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</si>
  <si>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</si>
  <si>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</si>
  <si>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</si>
  <si>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</si>
  <si>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</si>
  <si>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</si>
  <si>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</si>
  <si>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</si>
  <si>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</si>
  <si>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</si>
  <si>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</si>
  <si>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</si>
  <si>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</si>
  <si>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</si>
  <si>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</si>
  <si>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</si>
  <si>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</si>
  <si>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</si>
  <si>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</si>
  <si>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</si>
  <si>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</si>
  <si>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</si>
  <si>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</si>
  <si>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</si>
  <si>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</si>
  <si>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</si>
  <si>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</si>
  <si>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</si>
  <si>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</si>
  <si>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</si>
  <si>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</si>
  <si>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</si>
  <si>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</si>
  <si>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</si>
  <si>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</si>
  <si>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</si>
  <si>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</si>
  <si>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</si>
  <si>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</si>
  <si>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</si>
  <si>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</si>
  <si>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</si>
  <si>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</si>
  <si>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</si>
  <si>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</si>
  <si>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</si>
  <si>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</si>
  <si>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</si>
  <si>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</si>
  <si>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</si>
  <si>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</si>
  <si>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</si>
  <si>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</si>
  <si>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</si>
  <si>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</si>
  <si>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</si>
  <si>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</si>
  <si>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</si>
  <si>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</si>
  <si>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</si>
  <si>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</si>
  <si>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</si>
  <si>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</si>
  <si>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</si>
  <si>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</si>
  <si>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</si>
  <si>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</si>
  <si>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</si>
  <si>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</si>
  <si>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</si>
  <si>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</si>
  <si>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</si>
  <si>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</si>
  <si>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</si>
  <si>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</si>
  <si>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</si>
  <si>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</si>
  <si>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</si>
  <si>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</si>
  <si>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</si>
  <si>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</si>
  <si>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</si>
  <si>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</si>
  <si>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</si>
  <si>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</si>
  <si>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</si>
  <si>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</si>
  <si>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</si>
  <si>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</si>
  <si>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</si>
  <si>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</si>
  <si>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</si>
  <si>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</si>
  <si>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</si>
  <si>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</si>
  <si>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</si>
  <si>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</si>
  <si>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</si>
  <si>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</si>
  <si>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</si>
  <si>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</si>
  <si>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</si>
  <si>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</si>
  <si>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</si>
  <si>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</si>
  <si>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</si>
  <si>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</si>
  <si>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</si>
  <si>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</si>
  <si>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</si>
  <si>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</si>
  <si>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</si>
  <si>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</si>
  <si>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</si>
  <si>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</si>
  <si>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</si>
  <si>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</si>
  <si>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</si>
  <si>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</si>
  <si>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</si>
  <si>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</si>
  <si>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</si>
  <si>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</si>
  <si>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</si>
  <si>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</si>
  <si>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</si>
  <si>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</si>
  <si>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</si>
  <si>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</si>
  <si>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</si>
  <si>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</si>
  <si>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</si>
  <si>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</si>
  <si>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</si>
  <si>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</si>
  <si>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</si>
  <si>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</si>
  <si>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</si>
  <si>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</si>
  <si>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</si>
  <si>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</si>
  <si>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</si>
  <si>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</si>
  <si>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</si>
  <si>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</si>
  <si>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</si>
  <si>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</si>
  <si>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</si>
  <si>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</si>
  <si>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</si>
  <si>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</si>
  <si>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</si>
  <si>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</si>
  <si>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</si>
  <si>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</si>
  <si>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</si>
  <si>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</si>
  <si>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</si>
  <si>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</si>
  <si>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</si>
  <si>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</si>
  <si>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</si>
  <si>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</si>
  <si>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</si>
  <si>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</si>
  <si>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</si>
  <si>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</si>
  <si>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</si>
  <si>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</si>
  <si>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</si>
  <si>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</si>
  <si>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</si>
  <si>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</si>
  <si>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</si>
  <si>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</si>
  <si>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</si>
  <si>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</si>
  <si>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</si>
  <si>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</si>
  <si>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</si>
  <si>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</si>
  <si>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</si>
  <si>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</si>
  <si>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</si>
  <si>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</si>
  <si>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</si>
  <si>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</si>
  <si>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</si>
  <si>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</si>
  <si>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</si>
  <si>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</si>
  <si>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</si>
  <si>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</si>
  <si>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</si>
  <si>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</si>
  <si>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</si>
  <si>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</si>
  <si>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</si>
  <si>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</si>
  <si>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</si>
  <si>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</si>
  <si>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</si>
  <si>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</si>
  <si>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</si>
  <si>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</si>
  <si>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</si>
  <si>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</si>
  <si>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</si>
  <si>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</si>
  <si>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</si>
  <si>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</si>
  <si>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</si>
  <si>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</si>
  <si>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</si>
  <si>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</si>
  <si>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</si>
  <si>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</si>
  <si>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</si>
  <si>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</si>
  <si>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</si>
  <si>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</si>
  <si>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</si>
  <si>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</si>
  <si>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</si>
  <si>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</si>
  <si>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</si>
  <si>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</si>
  <si>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</si>
  <si>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</si>
  <si>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</si>
  <si>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</si>
  <si>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</si>
  <si>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</si>
  <si>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</si>
  <si>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</si>
  <si>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</si>
  <si>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</si>
  <si>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</si>
  <si>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</si>
  <si>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</si>
  <si>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</si>
  <si>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</si>
  <si>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</si>
  <si>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</si>
  <si>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</si>
  <si>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</si>
  <si>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</si>
  <si>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</si>
  <si>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</si>
  <si>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</si>
  <si>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</si>
  <si>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</si>
  <si>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</si>
  <si>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</si>
  <si>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</si>
  <si>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</si>
  <si>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</si>
  <si>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</si>
  <si>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</si>
  <si>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</si>
  <si>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</si>
  <si>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</si>
  <si>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</si>
  <si>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</si>
  <si>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</si>
  <si>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</si>
  <si>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</si>
  <si>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</si>
  <si>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</si>
  <si>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</si>
  <si>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</si>
  <si>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</si>
  <si>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</si>
  <si>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</si>
  <si>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</si>
  <si>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</si>
  <si>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</si>
  <si>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</si>
  <si>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</si>
  <si>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</si>
  <si>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</si>
  <si>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</si>
  <si>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</si>
  <si>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</si>
  <si>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</si>
  <si>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</si>
  <si>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</si>
  <si>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</si>
  <si>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</si>
  <si>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</si>
  <si>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</si>
  <si>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</si>
  <si>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</si>
  <si>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</si>
  <si>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</si>
  <si>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</si>
  <si>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</si>
  <si>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</si>
  <si>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</si>
  <si>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</si>
  <si>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</si>
  <si>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</si>
  <si>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</si>
  <si>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</si>
  <si>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</si>
  <si>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</si>
  <si>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</si>
  <si>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</si>
  <si>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</si>
  <si>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</si>
  <si>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</si>
  <si>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</si>
  <si>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</si>
  <si>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</si>
  <si>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</si>
  <si>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</si>
  <si>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</si>
  <si>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</si>
  <si>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</si>
  <si>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</si>
  <si>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</si>
  <si>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</si>
  <si>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</si>
  <si>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</si>
  <si>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</si>
  <si>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</si>
  <si>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</si>
  <si>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</si>
  <si>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</si>
  <si>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</si>
  <si>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</si>
  <si>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</si>
  <si>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</si>
  <si>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</si>
  <si>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</si>
  <si>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</si>
  <si>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</si>
  <si>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</si>
  <si>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</si>
  <si>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</si>
  <si>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</si>
  <si>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</si>
  <si>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</si>
  <si>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</si>
  <si>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</si>
  <si>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</si>
  <si>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</si>
  <si>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</si>
  <si>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</si>
  <si>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</si>
  <si>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</si>
  <si>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</si>
  <si>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</si>
  <si>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</si>
  <si>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</si>
  <si>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</si>
  <si>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</si>
  <si>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</si>
  <si>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</si>
  <si>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</si>
  <si>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</si>
  <si>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</si>
  <si>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</si>
  <si>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</si>
  <si>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</si>
  <si>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</si>
  <si>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</si>
  <si>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</si>
  <si>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</si>
  <si>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</si>
  <si>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</si>
  <si>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</si>
  <si>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</si>
  <si>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</si>
  <si>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</si>
  <si>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</si>
  <si>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</si>
  <si>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</si>
  <si>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</si>
  <si>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</si>
  <si>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</si>
  <si>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</si>
  <si>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</si>
  <si>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</si>
  <si>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</si>
  <si>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</si>
  <si>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</si>
  <si>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</si>
  <si>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</si>
  <si>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</si>
  <si>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</si>
  <si>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</si>
  <si>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</si>
  <si>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</si>
  <si>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</si>
  <si>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</si>
  <si>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</si>
  <si>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</si>
  <si>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</si>
  <si>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</si>
  <si>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</si>
  <si>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</si>
  <si>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</si>
  <si>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</si>
  <si>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</si>
  <si>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</si>
  <si>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</si>
  <si>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</si>
  <si>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</si>
  <si>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</si>
  <si>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</si>
  <si>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</si>
  <si>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</si>
  <si>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</si>
  <si>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</si>
  <si>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</si>
  <si>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</si>
  <si>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</si>
  <si>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</si>
  <si>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</si>
  <si>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</si>
  <si>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</si>
  <si>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</si>
  <si>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</si>
  <si>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</si>
  <si>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</si>
  <si>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</si>
  <si>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</si>
  <si>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</si>
  <si>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</si>
  <si>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</si>
  <si>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</si>
  <si>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</si>
  <si>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</si>
  <si>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</si>
  <si>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</si>
  <si>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</si>
  <si>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</si>
  <si>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</si>
  <si>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</si>
  <si>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</si>
  <si>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</si>
  <si>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</si>
  <si>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</si>
  <si>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</si>
  <si>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</si>
  <si>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</si>
  <si>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</si>
  <si>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</si>
  <si>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</si>
  <si>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</si>
  <si>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</si>
  <si>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</si>
  <si>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</si>
  <si>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</si>
  <si>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</si>
  <si>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</si>
  <si>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</si>
  <si>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</si>
  <si>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</si>
  <si>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</si>
  <si>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</si>
  <si>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</si>
  <si>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</si>
  <si>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</si>
  <si>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</si>
  <si>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</si>
  <si>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</si>
  <si>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</si>
  <si>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</si>
  <si>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</si>
  <si>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</si>
  <si>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</si>
  <si>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</si>
  <si>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</si>
  <si>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</si>
  <si>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</si>
  <si>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</si>
  <si>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</si>
  <si>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</si>
  <si>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</si>
  <si>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</si>
  <si>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</si>
  <si>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</si>
  <si>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</si>
  <si>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</si>
  <si>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</si>
  <si>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</si>
  <si>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</si>
  <si>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</si>
  <si>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</si>
  <si>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</si>
  <si>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</si>
  <si>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</si>
  <si>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</si>
  <si>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</si>
  <si>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</si>
  <si>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</si>
  <si>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</si>
  <si>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</si>
  <si>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</si>
  <si>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</si>
  <si>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</si>
  <si>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</si>
  <si>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</si>
  <si>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</si>
  <si>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</si>
  <si>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</si>
  <si>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</si>
  <si>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</si>
  <si>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</si>
  <si>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</si>
  <si>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</si>
  <si>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</si>
  <si>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</si>
  <si>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</si>
  <si>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</si>
  <si>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</si>
  <si>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</si>
  <si>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</si>
  <si>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</si>
  <si>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</si>
  <si>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</si>
  <si>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</si>
  <si>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</si>
  <si>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</si>
  <si>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</si>
  <si>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</si>
  <si>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</si>
  <si>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</si>
  <si>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</si>
  <si>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</si>
  <si>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</si>
  <si>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</si>
  <si>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</si>
  <si>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</si>
  <si>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</si>
  <si>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</si>
  <si>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</si>
  <si>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</si>
  <si>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</si>
  <si>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</si>
  <si>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</si>
  <si>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</si>
  <si>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</si>
  <si>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</si>
  <si>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</si>
  <si>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</si>
  <si>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</si>
  <si>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</si>
  <si>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</si>
  <si>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</si>
  <si>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</si>
  <si>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</si>
  <si>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</si>
  <si>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</si>
  <si>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</si>
  <si>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</si>
  <si>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</si>
  <si>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</si>
  <si>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</si>
  <si>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</si>
  <si>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</si>
  <si>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</si>
  <si>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</si>
  <si>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</si>
  <si>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</si>
  <si>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</si>
  <si>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</si>
  <si>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</si>
  <si>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</si>
  <si>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</si>
  <si>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</si>
  <si>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</si>
  <si>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</si>
  <si>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</si>
  <si>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</si>
  <si>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</si>
  <si>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</si>
  <si>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</si>
  <si>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</si>
  <si>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</si>
  <si>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</si>
  <si>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</si>
  <si>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</si>
  <si>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</si>
  <si>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</si>
  <si>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</si>
  <si>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</si>
  <si>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</si>
  <si>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</si>
  <si>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</si>
  <si>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</si>
  <si>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</si>
  <si>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</si>
  <si>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</si>
  <si>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</si>
  <si>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</si>
  <si>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</si>
  <si>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</si>
  <si>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</si>
  <si>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</si>
  <si>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</si>
  <si>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</si>
  <si>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</si>
  <si>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</si>
  <si>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</si>
  <si>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</si>
  <si>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</si>
  <si>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</si>
  <si>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</si>
  <si>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</si>
  <si>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</si>
  <si>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</si>
  <si>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</si>
  <si>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</si>
  <si>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</si>
  <si>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</si>
  <si>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</si>
  <si>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</si>
  <si>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</si>
  <si>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</si>
  <si>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</si>
  <si>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</si>
  <si>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</si>
  <si>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</si>
  <si>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</si>
  <si>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</si>
  <si>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</si>
  <si>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</si>
  <si>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</si>
  <si>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</si>
  <si>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</si>
  <si>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</si>
  <si>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</si>
  <si>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</si>
  <si>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</si>
  <si>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</si>
  <si>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</si>
  <si>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</si>
  <si>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</si>
  <si>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</si>
  <si>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</si>
  <si>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</si>
  <si>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</si>
  <si>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</si>
  <si>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</si>
  <si>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</si>
  <si>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</si>
  <si>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</si>
  <si>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</si>
  <si>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</si>
  <si>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</si>
  <si>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</si>
  <si>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</si>
  <si>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</si>
  <si>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</si>
  <si>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</si>
  <si>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</si>
  <si>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</si>
  <si>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</si>
  <si>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</si>
  <si>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</si>
  <si>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</si>
  <si>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</si>
  <si>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</si>
  <si>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</si>
  <si>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</si>
  <si>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</si>
  <si>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</si>
  <si>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</si>
  <si>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</si>
  <si>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</si>
  <si>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</si>
  <si>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</si>
  <si>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</si>
  <si>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</si>
  <si>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</si>
  <si>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</si>
  <si>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</si>
  <si>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</si>
  <si>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</si>
  <si>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</si>
  <si>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</si>
  <si>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</si>
  <si>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</si>
  <si>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</si>
  <si>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</si>
  <si>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</si>
  <si>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</si>
  <si>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</si>
  <si>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</si>
  <si>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</si>
  <si>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</si>
  <si>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</si>
  <si>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</si>
  <si>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</si>
  <si>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</si>
  <si>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</si>
  <si>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</si>
  <si>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</si>
  <si>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</si>
  <si>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</si>
  <si>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</si>
  <si>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</si>
  <si>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</si>
  <si>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</si>
  <si>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</si>
  <si>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</si>
  <si>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</si>
  <si>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</si>
  <si>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</si>
  <si>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</si>
  <si>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</si>
  <si>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</si>
  <si>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</si>
  <si>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</si>
  <si>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</si>
  <si>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</si>
  <si>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</si>
  <si>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</si>
  <si>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</si>
  <si>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</si>
  <si>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</si>
  <si>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</si>
  <si>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</si>
  <si>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</si>
  <si>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</si>
  <si>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</si>
  <si>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</si>
  <si>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</si>
  <si>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</si>
  <si>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</si>
  <si>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</si>
  <si>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</si>
  <si>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</si>
  <si>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</si>
  <si>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</si>
  <si>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</si>
  <si>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</si>
  <si>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</si>
  <si>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</si>
  <si>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</si>
  <si>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</si>
  <si>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</si>
  <si>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</si>
  <si>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</si>
  <si>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</si>
  <si>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</si>
  <si>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</si>
  <si>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</si>
  <si>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</si>
  <si>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</si>
  <si>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</si>
  <si>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</si>
  <si>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</si>
  <si>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</si>
  <si>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</si>
  <si>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</si>
  <si>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</si>
  <si>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</si>
  <si>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</si>
  <si>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</si>
  <si>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</si>
  <si>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</si>
  <si>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</si>
  <si>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</si>
  <si>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</si>
  <si>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</si>
  <si>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</si>
  <si>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</si>
  <si>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</si>
  <si>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</si>
  <si>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</si>
  <si>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</si>
  <si>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</si>
  <si>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</si>
  <si>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</si>
  <si>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</si>
  <si>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</si>
  <si>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</si>
  <si>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</si>
  <si>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</si>
  <si>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</si>
  <si>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</si>
  <si>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</si>
  <si>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</si>
  <si>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</si>
  <si>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</si>
  <si>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</si>
  <si>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</si>
  <si>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</si>
  <si>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</si>
  <si>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</si>
  <si>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</si>
  <si>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</si>
  <si>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</si>
  <si>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</si>
  <si>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</si>
  <si>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</si>
  <si>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</si>
  <si>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</si>
  <si>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</si>
  <si>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</si>
  <si>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</si>
  <si>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</si>
  <si>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</si>
  <si>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</si>
  <si>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</si>
  <si>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</si>
  <si>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</si>
  <si>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</si>
  <si>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</si>
  <si>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</si>
  <si>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</si>
  <si>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</si>
  <si>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</si>
  <si>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</si>
  <si>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</si>
  <si>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</si>
  <si>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</si>
  <si>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</si>
  <si>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</si>
  <si>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</si>
  <si>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</si>
  <si>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</si>
  <si>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</si>
  <si>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</si>
  <si>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</si>
  <si>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</si>
  <si>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</si>
  <si>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</si>
  <si>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</si>
  <si>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</si>
  <si>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</si>
  <si>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</si>
  <si>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</si>
  <si>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</si>
  <si>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</si>
  <si>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</si>
  <si>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</si>
  <si>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</si>
  <si>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</si>
  <si>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</si>
  <si>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</si>
  <si>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</si>
  <si>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</si>
  <si>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</si>
  <si>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</si>
  <si>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</si>
  <si>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</si>
  <si>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</si>
  <si>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</si>
  <si>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</si>
  <si>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</si>
  <si>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</si>
  <si>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</si>
  <si>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</si>
  <si>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</si>
  <si>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</si>
  <si>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</si>
  <si>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</si>
  <si>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</si>
  <si>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</si>
  <si>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</si>
  <si>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</si>
  <si>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</si>
  <si>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</si>
  <si>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</si>
  <si>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</si>
  <si>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</si>
  <si>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</si>
  <si>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</si>
  <si>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</si>
  <si>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</si>
  <si>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</si>
  <si>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</si>
  <si>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</si>
  <si>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</si>
  <si>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</si>
  <si>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</si>
  <si>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</si>
  <si>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</si>
  <si>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</si>
  <si>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</si>
  <si>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</si>
  <si>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</si>
  <si>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</si>
  <si>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</si>
  <si>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</si>
  <si>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</si>
  <si>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</si>
  <si>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</si>
  <si>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</si>
  <si>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</si>
  <si>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</si>
  <si>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</si>
  <si>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</si>
  <si>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</si>
  <si>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</si>
  <si>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</si>
  <si>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</si>
  <si>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</si>
  <si>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</si>
  <si>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</si>
  <si>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</si>
  <si>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</si>
  <si>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</si>
  <si>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</si>
  <si>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</si>
  <si>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</si>
  <si>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</si>
  <si>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</si>
  <si>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</si>
  <si>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</si>
  <si>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</si>
  <si>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</si>
  <si>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</si>
  <si>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</si>
  <si>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</si>
  <si>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</si>
  <si>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</si>
  <si>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</si>
  <si>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</si>
  <si>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</si>
  <si>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</si>
  <si>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</si>
  <si>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</si>
  <si>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</si>
  <si>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</si>
  <si>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</si>
  <si>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</si>
  <si>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</si>
  <si>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</si>
  <si>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</si>
  <si>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</si>
  <si>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</si>
  <si>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</si>
  <si>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</si>
  <si>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</si>
  <si>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</si>
  <si>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</si>
  <si>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</si>
  <si>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</si>
  <si>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</si>
  <si>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</si>
  <si>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</si>
  <si>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</si>
  <si>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</si>
  <si>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</si>
  <si>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</si>
  <si>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</si>
  <si>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</si>
  <si>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</si>
  <si>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</si>
  <si>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</si>
  <si>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</si>
  <si>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</si>
  <si>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</si>
  <si>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</si>
  <si>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</si>
  <si>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</si>
  <si>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</si>
  <si>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</si>
  <si>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</si>
  <si>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</si>
  <si>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</si>
  <si>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</si>
  <si>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</si>
  <si>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</si>
  <si>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</si>
  <si>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</si>
  <si>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</si>
  <si>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</si>
  <si>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</si>
  <si>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</si>
  <si>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</si>
  <si>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</si>
  <si>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</si>
  <si>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</si>
  <si>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</si>
  <si>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</si>
  <si>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</si>
  <si>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</si>
  <si>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</si>
  <si>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</si>
  <si>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</si>
  <si>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</si>
  <si>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</si>
  <si>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</si>
  <si>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</si>
  <si>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</si>
  <si>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</si>
  <si>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</si>
  <si>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</si>
  <si>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</si>
  <si>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</si>
  <si>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</si>
  <si>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</si>
  <si>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</si>
  <si>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</si>
  <si>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</si>
  <si>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</si>
  <si>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</si>
  <si>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</si>
  <si>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</si>
  <si>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</si>
  <si>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</si>
  <si>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</si>
  <si>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</si>
  <si>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</si>
  <si>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</si>
  <si>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</si>
  <si>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</si>
  <si>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</si>
  <si>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</si>
  <si>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</si>
  <si>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</si>
  <si>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</si>
  <si>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</si>
  <si>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</si>
  <si>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</si>
  <si>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</si>
  <si>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</si>
  <si>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</si>
  <si>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</si>
  <si>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</si>
  <si>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</si>
  <si>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</si>
  <si>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</si>
  <si>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</si>
  <si>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</si>
  <si>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</si>
  <si>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</si>
  <si>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</si>
  <si>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</si>
  <si>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</si>
  <si>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</si>
  <si>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</si>
  <si>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</si>
  <si>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</si>
  <si>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</si>
  <si>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</si>
  <si>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</si>
  <si>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</si>
  <si>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</si>
  <si>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</si>
  <si>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</si>
  <si>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</si>
  <si>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</si>
  <si>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</si>
  <si>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</si>
  <si>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</si>
  <si>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</si>
  <si>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</si>
  <si>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</si>
  <si>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</si>
  <si>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</si>
  <si>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</si>
  <si>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</si>
  <si>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</si>
  <si>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</si>
  <si>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</si>
  <si>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</si>
  <si>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</si>
  <si>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</si>
  <si>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</si>
  <si>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</si>
  <si>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</si>
  <si>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</si>
  <si>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</si>
  <si>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</si>
  <si>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</si>
  <si>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</si>
  <si>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</si>
  <si>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</si>
  <si>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</si>
  <si>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</si>
  <si>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</si>
  <si>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</si>
  <si>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</si>
  <si>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</si>
  <si>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</si>
  <si>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</si>
  <si>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</si>
  <si>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</si>
  <si>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</si>
  <si>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</si>
  <si>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</si>
  <si>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</si>
  <si>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</si>
  <si>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</si>
  <si>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</si>
  <si>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</si>
  <si>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</si>
  <si>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</si>
  <si>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</si>
  <si>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</si>
  <si>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</si>
  <si>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</si>
  <si>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</si>
  <si>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</si>
  <si>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</si>
  <si>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</si>
  <si>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</si>
  <si>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</si>
  <si>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</si>
  <si>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</si>
  <si>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</si>
  <si>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</si>
  <si>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</si>
  <si>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</si>
  <si>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</si>
  <si>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</si>
  <si>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</si>
  <si>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</si>
  <si>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</si>
  <si>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</si>
  <si>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</si>
  <si>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</si>
  <si>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</si>
  <si>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</si>
  <si>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</si>
  <si>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</si>
  <si>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</si>
  <si>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</si>
  <si>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</si>
  <si>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</si>
  <si>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</si>
  <si>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</si>
  <si>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</si>
  <si>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</si>
  <si>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</si>
  <si>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</si>
  <si>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</si>
  <si>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</si>
  <si>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</si>
  <si>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</si>
  <si>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</si>
  <si>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</si>
  <si>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</si>
  <si>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</si>
  <si>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</si>
  <si>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</si>
  <si>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</si>
  <si>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</si>
  <si>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</si>
  <si>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</si>
  <si>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</si>
  <si>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</si>
  <si>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</si>
  <si>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</si>
  <si>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</si>
  <si>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</si>
  <si>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</si>
  <si>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</si>
  <si>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</si>
  <si>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</si>
  <si>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</si>
  <si>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</si>
  <si>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</si>
  <si>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</si>
  <si>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</si>
  <si>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</si>
  <si>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</si>
  <si>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</si>
  <si>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</si>
  <si>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</si>
  <si>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</si>
  <si>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</si>
  <si>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</si>
  <si>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</si>
  <si>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</si>
  <si>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</si>
  <si>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</si>
  <si>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</si>
  <si>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</si>
  <si>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</si>
  <si>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</si>
  <si>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</si>
  <si>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</si>
  <si>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</si>
  <si>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</si>
  <si>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</si>
  <si>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</si>
  <si>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</si>
  <si>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</si>
  <si>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</si>
  <si>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</si>
  <si>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</si>
  <si>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</si>
  <si>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</si>
  <si>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</si>
  <si>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</si>
  <si>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</si>
  <si>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</si>
  <si>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</si>
  <si>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</si>
  <si>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</si>
  <si>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</si>
  <si>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</si>
  <si>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</si>
  <si>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</si>
  <si>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</si>
  <si>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</si>
  <si>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</si>
  <si>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</si>
  <si>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</si>
  <si>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</si>
  <si>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</si>
  <si>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</si>
  <si>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</si>
  <si>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</si>
  <si>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</si>
  <si>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</si>
  <si>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</si>
  <si>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</si>
  <si>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</si>
  <si>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</si>
  <si>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</si>
  <si>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</si>
  <si>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</si>
  <si>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</si>
  <si>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</si>
  <si>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</si>
  <si>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</si>
  <si>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</si>
  <si>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</si>
  <si>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</si>
  <si>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</si>
  <si>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</si>
  <si>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</si>
  <si>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</si>
  <si>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</si>
  <si>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</si>
  <si>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</si>
  <si>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</si>
  <si>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</si>
  <si>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</si>
  <si>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</si>
  <si>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</si>
  <si>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</si>
  <si>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</si>
  <si>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</si>
  <si>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</si>
  <si>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</si>
  <si>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</si>
  <si>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</si>
  <si>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</si>
  <si>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</si>
  <si>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</si>
  <si>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</si>
  <si>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</si>
  <si>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</si>
  <si>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</si>
  <si>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</si>
  <si>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</si>
  <si>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</si>
  <si>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</si>
  <si>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</si>
  <si>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</si>
  <si>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</si>
  <si>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</si>
  <si>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</si>
  <si>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</si>
  <si>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</si>
  <si>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</si>
  <si>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</si>
  <si>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</si>
  <si>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</si>
  <si>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</si>
  <si>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</si>
  <si>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</si>
  <si>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</si>
  <si>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</si>
  <si>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</si>
  <si>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</si>
  <si>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</si>
  <si>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</si>
  <si>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</si>
  <si>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</si>
  <si>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</si>
  <si>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</si>
  <si>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</si>
  <si>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</si>
  <si>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</si>
  <si>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</si>
  <si>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</si>
  <si>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</si>
  <si>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</si>
  <si>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</si>
  <si>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</si>
  <si>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</si>
  <si>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</si>
  <si>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</si>
  <si>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</si>
  <si>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</si>
  <si>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</si>
  <si>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</si>
  <si>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</si>
  <si>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</si>
  <si>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</si>
  <si>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</si>
  <si>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</si>
  <si>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</si>
  <si>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</si>
  <si>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</si>
  <si>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</si>
  <si>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</si>
  <si>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</si>
  <si>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</si>
  <si>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</si>
  <si>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</si>
  <si>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</si>
  <si>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</si>
  <si>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</si>
  <si>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</si>
  <si>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</si>
  <si>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</si>
  <si>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</si>
  <si>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</si>
  <si>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</si>
  <si>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</si>
  <si>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</si>
  <si>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</si>
  <si>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</si>
  <si>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</si>
  <si>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</si>
  <si>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</si>
  <si>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</si>
  <si>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</si>
  <si>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</si>
  <si>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</si>
  <si>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</si>
  <si>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</si>
  <si>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</si>
  <si>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</si>
  <si>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</si>
  <si>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</si>
  <si>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</si>
  <si>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</si>
  <si>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</si>
  <si>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</si>
  <si>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</si>
  <si>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</si>
  <si>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</si>
  <si>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</si>
  <si>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</si>
  <si>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</si>
  <si>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</si>
  <si>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</si>
  <si>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</si>
  <si>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</si>
  <si>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</si>
  <si>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</si>
  <si>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</si>
  <si>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</si>
  <si>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</si>
  <si>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</si>
  <si>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</si>
  <si>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</si>
  <si>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</si>
  <si>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</si>
  <si>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</si>
  <si>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</si>
  <si>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</si>
  <si>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</si>
  <si>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</si>
  <si>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</si>
  <si>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</si>
  <si>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</si>
  <si>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</si>
  <si>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</si>
  <si>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</si>
  <si>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</si>
  <si>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</si>
  <si>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</si>
  <si>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</si>
  <si>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</si>
  <si>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</si>
  <si>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</si>
  <si>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</si>
  <si>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</si>
  <si>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</si>
  <si>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</si>
  <si>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</si>
  <si>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</si>
  <si>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</si>
  <si>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</si>
  <si>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</si>
  <si>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</si>
  <si>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</si>
  <si>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</si>
  <si>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</si>
  <si>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</si>
  <si>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</si>
  <si>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</si>
  <si>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</si>
  <si>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</si>
  <si>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</si>
  <si>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</si>
  <si>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</si>
  <si>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</si>
  <si>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</si>
  <si>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</si>
  <si>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</si>
  <si>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</si>
  <si>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</si>
  <si>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</si>
  <si>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</si>
  <si>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</si>
  <si>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</si>
  <si>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</si>
  <si>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</si>
  <si>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</si>
  <si>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</si>
  <si>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</si>
  <si>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</si>
  <si>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</si>
  <si>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</si>
  <si>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</si>
  <si>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</si>
  <si>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</si>
  <si>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</si>
  <si>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</si>
  <si>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</si>
  <si>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</si>
  <si>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</si>
  <si>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</si>
  <si>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</si>
  <si>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</si>
  <si>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</si>
  <si>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</si>
  <si>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</si>
  <si>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</si>
  <si>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</si>
  <si>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</si>
  <si>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</si>
  <si>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</si>
  <si>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</si>
  <si>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</si>
  <si>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</si>
  <si>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</si>
  <si>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</si>
  <si>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</si>
  <si>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</si>
  <si>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</si>
  <si>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</si>
  <si>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</si>
  <si>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</si>
  <si>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</si>
  <si>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</si>
  <si>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</si>
  <si>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</si>
  <si>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</si>
  <si>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</si>
  <si>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</si>
  <si>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</si>
  <si>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</si>
  <si>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</si>
  <si>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</si>
  <si>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</si>
  <si>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</si>
  <si>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</si>
  <si>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</si>
  <si>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</si>
  <si>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</si>
  <si>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</si>
  <si>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</si>
  <si>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</si>
  <si>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</si>
  <si>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</si>
  <si>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</si>
  <si>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</si>
  <si>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</si>
  <si>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</si>
  <si>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</si>
  <si>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</si>
  <si>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</si>
  <si>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</si>
  <si>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</si>
  <si>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</si>
  <si>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</si>
  <si>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</si>
  <si>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</si>
  <si>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</si>
  <si>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</si>
  <si>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</si>
  <si>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</si>
  <si>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</si>
  <si>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</si>
  <si>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</si>
  <si>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</si>
  <si>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</si>
  <si>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</si>
  <si>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</si>
  <si>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</si>
  <si>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</si>
  <si>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</si>
  <si>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</si>
  <si>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</si>
  <si>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</si>
  <si>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</si>
  <si>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</si>
  <si>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</si>
  <si>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</si>
  <si>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</si>
  <si>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</si>
  <si>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</si>
  <si>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</si>
  <si>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</si>
  <si>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</si>
  <si>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</si>
  <si>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</si>
  <si>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</si>
  <si>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</si>
  <si>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</si>
  <si>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</si>
  <si>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</si>
  <si>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</si>
  <si>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</si>
  <si>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</si>
  <si>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</si>
  <si>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</si>
  <si>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</si>
  <si>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</si>
  <si>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</si>
  <si>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</si>
  <si>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</si>
  <si>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</si>
  <si>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</si>
  <si>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</si>
  <si>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</si>
  <si>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</si>
  <si>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</si>
  <si>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</si>
  <si>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</si>
  <si>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</si>
  <si>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</si>
  <si>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</si>
  <si>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</si>
  <si>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</si>
  <si>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</si>
  <si>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</si>
  <si>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</si>
  <si>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</si>
  <si>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</si>
  <si>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</si>
  <si>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</si>
  <si>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</si>
  <si>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</si>
  <si>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</si>
  <si>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</si>
  <si>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</si>
  <si>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</si>
  <si>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</si>
  <si>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</si>
  <si>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</si>
  <si>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</si>
  <si>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</si>
  <si>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</si>
  <si>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</si>
  <si>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</si>
  <si>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</si>
  <si>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</si>
  <si>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</si>
  <si>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</si>
  <si>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</si>
  <si>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</si>
  <si>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</si>
  <si>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</si>
  <si>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</si>
  <si>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</si>
  <si>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</si>
  <si>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</si>
  <si>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</si>
  <si>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</si>
  <si>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</si>
  <si>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</si>
  <si>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</si>
  <si>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</si>
  <si>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</si>
  <si>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</si>
  <si>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</si>
  <si>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</si>
  <si>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</si>
  <si>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</si>
  <si>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</si>
  <si>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</si>
  <si>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</si>
  <si>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</si>
  <si>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</si>
  <si>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</si>
  <si>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</si>
  <si>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</si>
  <si>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</si>
  <si>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</si>
  <si>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</si>
  <si>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</si>
  <si>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</si>
  <si>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</si>
  <si>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</si>
  <si>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</si>
  <si>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</si>
  <si>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</si>
  <si>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</si>
  <si>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</si>
  <si>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</si>
  <si>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</si>
  <si>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</si>
  <si>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</si>
  <si>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</si>
  <si>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</si>
  <si>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</si>
  <si>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</si>
  <si>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</si>
  <si>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</si>
  <si>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</si>
  <si>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</si>
  <si>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</si>
  <si>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</si>
  <si>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</si>
  <si>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</si>
  <si>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</si>
  <si>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</si>
  <si>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</si>
  <si>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</si>
  <si>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</si>
  <si>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</si>
  <si>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</si>
  <si>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</si>
  <si>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</si>
  <si>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</si>
  <si>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</si>
  <si>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</si>
  <si>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</si>
  <si>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</si>
  <si>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</si>
  <si>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</si>
  <si>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</si>
  <si>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</si>
  <si>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</si>
  <si>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</si>
  <si>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</si>
  <si>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</si>
  <si>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</si>
  <si>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</si>
  <si>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</si>
  <si>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</si>
  <si>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</si>
  <si>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</si>
  <si>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</si>
  <si>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</si>
  <si>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</si>
  <si>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</si>
  <si>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</si>
  <si>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</si>
  <si>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</si>
  <si>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</si>
  <si>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</si>
  <si>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</si>
  <si>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</si>
  <si>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</si>
  <si>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</si>
  <si>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</si>
  <si>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</si>
  <si>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</si>
  <si>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</si>
  <si>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</si>
  <si>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</si>
  <si>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</si>
  <si>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</si>
  <si>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</si>
  <si>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</si>
  <si>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</si>
  <si>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</si>
  <si>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</si>
  <si>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</si>
  <si>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</si>
  <si>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</si>
  <si>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</si>
  <si>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</si>
  <si>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</si>
  <si>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</si>
  <si>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</si>
  <si>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</si>
  <si>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</si>
  <si>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</si>
  <si>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</si>
  <si>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</si>
  <si>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</si>
  <si>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</si>
  <si>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</si>
  <si>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</si>
  <si>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</si>
  <si>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</si>
  <si>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</si>
  <si>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</si>
  <si>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</si>
  <si>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</si>
  <si>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</si>
  <si>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</si>
  <si>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</si>
  <si>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</si>
  <si>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</si>
  <si>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</si>
  <si>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</si>
  <si>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</si>
  <si>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</si>
  <si>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</si>
  <si>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</si>
  <si>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</si>
  <si>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</si>
  <si>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</si>
  <si>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</si>
  <si>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</si>
  <si>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</si>
  <si>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</si>
  <si>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</si>
  <si>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</si>
  <si>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</si>
  <si>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</si>
  <si>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</si>
  <si>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</si>
  <si>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</si>
  <si>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</si>
  <si>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</si>
  <si>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</si>
  <si>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</si>
  <si>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</si>
  <si>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</si>
  <si>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</si>
  <si>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</si>
  <si>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</si>
  <si>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</si>
  <si>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</si>
  <si>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</si>
  <si>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</si>
  <si>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</si>
  <si>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</si>
  <si>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</si>
  <si>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</si>
  <si>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</si>
  <si>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</si>
  <si>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</si>
  <si>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</si>
  <si>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</si>
  <si>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</si>
  <si>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</si>
  <si>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</si>
  <si>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</si>
  <si>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</si>
  <si>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</si>
  <si>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</si>
  <si>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</si>
  <si>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</si>
  <si>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</si>
  <si>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</si>
  <si>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</si>
  <si>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</si>
  <si>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</si>
  <si>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</si>
  <si>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</si>
  <si>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</si>
  <si>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</si>
  <si>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</si>
  <si>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</si>
  <si>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</si>
  <si>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</si>
  <si>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</si>
  <si>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</si>
  <si>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</si>
  <si>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</si>
  <si>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</si>
  <si>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</si>
  <si>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</si>
  <si>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</si>
  <si>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</si>
  <si>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</si>
  <si>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</si>
  <si>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</si>
  <si>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</si>
  <si>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</si>
  <si>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</si>
  <si>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</si>
  <si>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</si>
  <si>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</si>
  <si>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</si>
  <si>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</si>
  <si>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</si>
  <si>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</si>
  <si>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</si>
  <si>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</si>
  <si>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</si>
  <si>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</si>
  <si>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</si>
  <si>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</si>
  <si>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</si>
  <si>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</si>
  <si>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</si>
  <si>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</si>
  <si>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</si>
  <si>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</si>
  <si>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</si>
  <si>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</si>
  <si>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</si>
  <si>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</si>
  <si>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</si>
  <si>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</si>
  <si>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</si>
  <si>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</si>
  <si>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</si>
  <si>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</si>
  <si>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</si>
  <si>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</si>
  <si>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</si>
  <si>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</si>
  <si>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</si>
  <si>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</si>
  <si>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</si>
  <si>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</si>
  <si>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</si>
  <si>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</si>
  <si>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</si>
  <si>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</si>
  <si>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</si>
  <si>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</si>
  <si>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</si>
  <si>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</si>
  <si>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</si>
  <si>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</si>
  <si>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</si>
  <si>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</si>
  <si>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</si>
  <si>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</si>
  <si>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</si>
  <si>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</si>
  <si>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</si>
  <si>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</si>
  <si>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</si>
  <si>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</si>
  <si>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</si>
  <si>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</si>
  <si>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</si>
  <si>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</si>
  <si>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</si>
  <si>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</si>
  <si>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</si>
  <si>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</si>
  <si>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</si>
  <si>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</si>
  <si>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</si>
  <si>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</si>
  <si>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</si>
  <si>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</si>
  <si>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</si>
  <si>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</si>
  <si>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</si>
  <si>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</si>
  <si>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</si>
  <si>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</si>
  <si>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</si>
  <si>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</si>
  <si>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</si>
  <si>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</si>
  <si>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</si>
  <si>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</si>
  <si>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</si>
  <si>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</si>
  <si>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</si>
  <si>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</si>
  <si>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</si>
  <si>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</si>
  <si>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</si>
  <si>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</si>
  <si>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</si>
  <si>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</si>
  <si>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</si>
  <si>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</si>
  <si>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</si>
  <si>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</si>
  <si>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</si>
  <si>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</si>
  <si>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</si>
  <si>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</si>
  <si>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</si>
  <si>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</si>
  <si>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</si>
  <si>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</si>
  <si>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</si>
  <si>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</si>
  <si>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</si>
  <si>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</si>
  <si>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</si>
  <si>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</si>
  <si>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</si>
  <si>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</si>
  <si>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</si>
  <si>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</si>
  <si>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</si>
  <si>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</si>
  <si>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</si>
  <si>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</si>
  <si>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</si>
  <si>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</si>
  <si>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</si>
  <si>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</si>
  <si>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</si>
  <si>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</si>
  <si>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</si>
  <si>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</si>
  <si>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</si>
  <si>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</si>
  <si>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</si>
  <si>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</si>
  <si>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</si>
  <si>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</si>
  <si>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</si>
  <si>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</si>
  <si>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</si>
  <si>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</si>
  <si>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</si>
  <si>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</si>
  <si>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</si>
  <si>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</si>
  <si>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</si>
  <si>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</si>
  <si>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</si>
  <si>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</si>
  <si>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</si>
  <si>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</si>
  <si>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</si>
  <si>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</si>
  <si>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</si>
  <si>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</si>
  <si>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</si>
  <si>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</si>
  <si>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</si>
  <si>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</si>
  <si>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</si>
  <si>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</si>
  <si>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</si>
  <si>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</si>
  <si>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</si>
  <si>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</si>
  <si>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</si>
  <si>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</si>
  <si>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</si>
  <si>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</si>
  <si>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</si>
  <si>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</si>
  <si>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</si>
  <si>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</si>
  <si>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</si>
  <si>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</si>
  <si>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</si>
  <si>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</si>
  <si>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</si>
  <si>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</si>
  <si>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</si>
  <si>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</si>
  <si>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</si>
  <si>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</si>
  <si>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</si>
  <si>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</si>
  <si>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</si>
  <si>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</si>
  <si>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</si>
  <si>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</si>
  <si>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</si>
  <si>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</si>
  <si>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</si>
  <si>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</si>
  <si>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</si>
  <si>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</si>
  <si>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</si>
  <si>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</si>
  <si>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</si>
  <si>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</si>
  <si>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</si>
  <si>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</si>
  <si>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</si>
  <si>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</si>
  <si>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</si>
  <si>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</si>
  <si>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</si>
  <si>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</si>
  <si>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</si>
  <si>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</si>
  <si>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</si>
  <si>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</si>
  <si>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</si>
  <si>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</si>
  <si>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</si>
  <si>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</si>
  <si>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</si>
  <si>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</si>
  <si>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</si>
  <si>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</si>
  <si>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</si>
  <si>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</si>
  <si>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</si>
  <si>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</si>
  <si>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</si>
  <si>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</si>
  <si>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</si>
  <si>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</si>
  <si>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</si>
  <si>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</si>
  <si>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</si>
  <si>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</si>
  <si>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</si>
  <si>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</si>
  <si>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</si>
  <si>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</si>
  <si>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</si>
  <si>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</si>
  <si>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</si>
  <si>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</si>
  <si>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</si>
  <si>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</si>
  <si>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</si>
  <si>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</si>
  <si>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</si>
  <si>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</si>
  <si>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</si>
  <si>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</si>
  <si>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</si>
  <si>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</si>
  <si>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</si>
  <si>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</si>
  <si>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</si>
  <si>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</si>
  <si>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</si>
  <si>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</si>
  <si>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</si>
  <si>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</si>
  <si>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</si>
  <si>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</si>
  <si>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</si>
  <si>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</si>
  <si>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</si>
  <si>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</si>
  <si>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</si>
  <si>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</si>
  <si>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</si>
  <si>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</si>
  <si>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</si>
  <si>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</si>
  <si>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</si>
  <si>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</si>
  <si>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</si>
  <si>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</si>
  <si>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</si>
  <si>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</si>
  <si>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</si>
  <si>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</si>
  <si>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</si>
  <si>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</si>
  <si>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</si>
  <si>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</si>
  <si>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</si>
  <si>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</si>
  <si>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</si>
  <si>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</si>
  <si>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</si>
  <si>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</si>
  <si>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</si>
  <si>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</si>
  <si>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</si>
  <si>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</si>
  <si>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</si>
  <si>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</si>
  <si>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</si>
  <si>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</si>
  <si>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</si>
  <si>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</si>
  <si>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</si>
  <si>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</si>
  <si>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</si>
  <si>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</si>
  <si>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</si>
  <si>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</si>
  <si>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</si>
  <si>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</si>
  <si>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</si>
  <si>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</si>
  <si>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</si>
  <si>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</si>
  <si>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</si>
  <si>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</si>
  <si>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</si>
  <si>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</si>
  <si>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</si>
  <si>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</si>
  <si>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</si>
  <si>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</si>
  <si>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</si>
  <si>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</si>
  <si>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</si>
  <si>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</si>
  <si>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</si>
  <si>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</si>
  <si>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</si>
  <si>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</si>
  <si>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</si>
  <si>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</si>
  <si>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</si>
  <si>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</si>
  <si>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</si>
  <si>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</si>
  <si>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</si>
  <si>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</si>
  <si>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</si>
  <si>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</si>
  <si>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</si>
  <si>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</si>
  <si>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</si>
  <si>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</si>
  <si>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</si>
  <si>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</si>
  <si>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</si>
  <si>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</si>
  <si>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</si>
  <si>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</si>
  <si>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</si>
  <si>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</si>
  <si>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</si>
  <si>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</si>
  <si>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</si>
  <si>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</si>
  <si>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</si>
  <si>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</si>
  <si>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</si>
  <si>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</si>
  <si>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</si>
  <si>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</si>
  <si>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</si>
  <si>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</si>
  <si>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</si>
  <si>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</si>
  <si>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</si>
  <si>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</si>
  <si>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</si>
  <si>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</si>
  <si>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</si>
  <si>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</si>
  <si>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</si>
  <si>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</si>
  <si>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</si>
  <si>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</si>
  <si>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</si>
  <si>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</si>
  <si>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</si>
  <si>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</si>
  <si>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</si>
  <si>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</si>
  <si>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</si>
  <si>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</si>
  <si>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</si>
  <si>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</si>
  <si>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</si>
  <si>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</si>
  <si>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</si>
  <si>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</si>
  <si>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</si>
  <si>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</si>
  <si>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</si>
  <si>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</si>
  <si>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</si>
  <si>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</si>
  <si>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</si>
  <si>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</si>
  <si>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</si>
  <si>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</si>
  <si>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</si>
  <si>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</si>
  <si>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</si>
  <si>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</si>
  <si>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</si>
  <si>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</si>
  <si>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</si>
  <si>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</si>
  <si>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</si>
  <si>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</si>
  <si>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</si>
  <si>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</si>
  <si>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</si>
  <si>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</si>
  <si>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</si>
  <si>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</si>
  <si>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</si>
  <si>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</si>
  <si>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</si>
  <si>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</si>
  <si>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</si>
  <si>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</si>
  <si>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</si>
  <si>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</si>
  <si>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</si>
  <si>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</si>
  <si>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</si>
  <si>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</si>
  <si>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</si>
  <si>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</si>
  <si>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</si>
  <si>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</si>
  <si>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</si>
  <si>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</si>
  <si>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</si>
  <si>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</si>
  <si>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</si>
  <si>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</si>
  <si>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</si>
  <si>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</si>
  <si>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</si>
  <si>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</si>
  <si>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</si>
  <si>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</si>
  <si>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</si>
  <si>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</si>
  <si>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</si>
  <si>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</si>
  <si>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</si>
  <si>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</si>
  <si>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</si>
  <si>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</si>
  <si>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</si>
  <si>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</si>
  <si>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</si>
  <si>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</si>
  <si>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</si>
  <si>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</si>
  <si>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</si>
  <si>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</si>
  <si>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</si>
  <si>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</si>
  <si>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</si>
  <si>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</si>
  <si>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</si>
  <si>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</si>
  <si>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</si>
  <si>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</si>
  <si>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</si>
  <si>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</si>
  <si>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</si>
  <si>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</si>
  <si>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</si>
  <si>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</si>
  <si>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</si>
  <si>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</si>
  <si>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</si>
  <si>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</si>
  <si>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</si>
  <si>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</si>
  <si>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</si>
  <si>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</si>
  <si>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</si>
  <si>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</si>
  <si>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</si>
  <si>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</si>
  <si>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</si>
  <si>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</si>
  <si>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</si>
  <si>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</si>
  <si>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</si>
  <si>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</si>
  <si>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</si>
  <si>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</si>
  <si>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</si>
  <si>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</si>
  <si>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</si>
  <si>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</si>
  <si>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</si>
  <si>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</si>
  <si>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</si>
  <si>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</si>
  <si>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</si>
  <si>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</si>
  <si>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</si>
  <si>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</si>
  <si>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</si>
  <si>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</si>
  <si>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</si>
  <si>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</si>
  <si>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</si>
  <si>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</si>
  <si>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</si>
  <si>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</si>
  <si>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</si>
  <si>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</si>
  <si>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</si>
  <si>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</si>
  <si>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</si>
  <si>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</si>
  <si>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</si>
  <si>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</si>
  <si>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</si>
  <si>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</si>
  <si>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</si>
  <si>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</si>
  <si>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</si>
  <si>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</si>
  <si>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</si>
  <si>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</si>
  <si>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</si>
  <si>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</si>
  <si>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</si>
  <si>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</si>
  <si>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</si>
  <si>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</si>
  <si>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</si>
  <si>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</si>
  <si>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</si>
  <si>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</si>
  <si>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</si>
  <si>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</si>
  <si>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</si>
  <si>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</si>
  <si>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</si>
  <si>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</si>
  <si>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</si>
  <si>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</si>
  <si>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</si>
  <si>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</si>
  <si>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</si>
  <si>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</si>
  <si>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</si>
  <si>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</si>
  <si>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</si>
  <si>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</si>
  <si>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</si>
  <si>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</si>
  <si>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</si>
  <si>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</si>
  <si>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</si>
  <si>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</si>
  <si>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</si>
  <si>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</si>
  <si>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</si>
  <si>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</si>
  <si>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</si>
  <si>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</si>
  <si>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</si>
  <si>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</si>
  <si>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</si>
  <si>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</si>
  <si>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</si>
  <si>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</si>
  <si>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</si>
  <si>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</si>
  <si>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</si>
  <si>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</si>
  <si>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</si>
  <si>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</si>
  <si>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</si>
  <si>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</si>
  <si>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</si>
  <si>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</si>
  <si>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</si>
  <si>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</si>
  <si>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</si>
  <si>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</si>
  <si>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</si>
  <si>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</si>
  <si>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</si>
  <si>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</si>
  <si>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</si>
  <si>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</si>
  <si>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</si>
  <si>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</si>
  <si>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</si>
  <si>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</si>
  <si>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</si>
  <si>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</si>
  <si>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</si>
  <si>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</si>
  <si>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</si>
  <si>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</si>
  <si>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</si>
  <si>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</si>
  <si>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</si>
  <si>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</si>
  <si>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</si>
  <si>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</si>
  <si>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</si>
  <si>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</si>
  <si>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</si>
  <si>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</si>
  <si>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</si>
  <si>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</si>
  <si>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</si>
  <si>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</si>
  <si>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</si>
  <si>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</si>
  <si>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</si>
  <si>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</si>
  <si>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</si>
  <si>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</si>
  <si>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</si>
  <si>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</si>
  <si>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</si>
  <si>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</si>
  <si>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</si>
  <si>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</si>
  <si>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</si>
  <si>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</si>
  <si>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</si>
  <si>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</si>
  <si>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</si>
  <si>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</si>
  <si>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</si>
  <si>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</si>
  <si>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</si>
  <si>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</si>
  <si>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</si>
  <si>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</si>
  <si>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</si>
  <si>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</si>
  <si>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</si>
  <si>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</si>
  <si>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</si>
  <si>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</si>
  <si>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</si>
  <si>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</si>
  <si>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</si>
  <si>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</si>
  <si>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</si>
  <si>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</si>
  <si>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</si>
  <si>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</si>
  <si>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</si>
  <si>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</si>
  <si>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</si>
  <si>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</si>
  <si>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</si>
  <si>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</si>
  <si>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</si>
  <si>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</si>
  <si>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</si>
  <si>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</si>
  <si>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</si>
  <si>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</si>
  <si>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</si>
  <si>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</si>
  <si>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</si>
  <si>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</si>
  <si>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</si>
  <si>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</si>
  <si>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</si>
  <si>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</si>
  <si>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</si>
  <si>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</si>
  <si>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</si>
  <si>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</si>
  <si>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</si>
  <si>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</si>
  <si>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</si>
  <si>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</si>
  <si>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</si>
  <si>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</si>
  <si>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</si>
  <si>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</si>
  <si>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</si>
  <si>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</si>
  <si>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</si>
  <si>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</si>
  <si>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</si>
  <si>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</si>
  <si>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</si>
  <si>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</si>
  <si>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</si>
  <si>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</si>
  <si>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</si>
  <si>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</si>
  <si>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</si>
  <si>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</si>
  <si>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</si>
  <si>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</si>
  <si>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</si>
  <si>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</si>
  <si>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</si>
  <si>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</si>
  <si>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</si>
  <si>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</si>
  <si>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</si>
  <si>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</si>
  <si>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</si>
  <si>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</si>
  <si>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</si>
  <si>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</si>
  <si>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</si>
  <si>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</si>
  <si>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</si>
  <si>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</si>
  <si>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</si>
  <si>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</si>
  <si>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</si>
  <si>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</si>
  <si>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</si>
  <si>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</si>
  <si>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</si>
  <si>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</si>
  <si>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</si>
  <si>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</si>
  <si>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</si>
  <si>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</si>
  <si>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</si>
  <si>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</si>
  <si>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</si>
  <si>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</si>
  <si>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</si>
  <si>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</si>
  <si>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</si>
  <si>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</si>
  <si>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</si>
  <si>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</si>
  <si>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</si>
  <si>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</si>
  <si>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</si>
  <si>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</si>
  <si>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</si>
  <si>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</si>
  <si>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</si>
  <si>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</si>
  <si>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</si>
  <si>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</si>
  <si>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</si>
  <si>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</si>
  <si>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</si>
  <si>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</si>
  <si>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</si>
  <si>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</si>
  <si>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</si>
  <si>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</si>
  <si>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</si>
  <si>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</si>
  <si>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</si>
  <si>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</si>
  <si>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</si>
  <si>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</si>
  <si>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</si>
  <si>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</si>
  <si>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</si>
  <si>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</si>
  <si>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</si>
  <si>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</si>
  <si>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</si>
  <si>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</si>
  <si>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</si>
  <si>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</si>
  <si>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</si>
  <si>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</si>
  <si>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</si>
  <si>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</si>
  <si>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</si>
  <si>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</si>
  <si>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</si>
  <si>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</si>
  <si>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</si>
  <si>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</si>
  <si>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</si>
  <si>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</si>
  <si>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</si>
  <si>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</si>
  <si>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</si>
  <si>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</si>
  <si>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</si>
  <si>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</si>
  <si>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</si>
  <si>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</si>
  <si>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</si>
  <si>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</si>
  <si>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</si>
  <si>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</si>
  <si>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</si>
  <si>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</si>
  <si>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</si>
  <si>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</si>
  <si>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</si>
  <si>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</si>
  <si>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</si>
  <si>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</si>
  <si>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</si>
  <si>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</si>
  <si>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</si>
  <si>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</si>
  <si>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</si>
  <si>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</si>
  <si>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</si>
  <si>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</si>
  <si>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</si>
  <si>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</si>
  <si>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</si>
  <si>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</si>
  <si>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</si>
  <si>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</si>
  <si>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</si>
  <si>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</si>
  <si>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</si>
  <si>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</si>
  <si>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</si>
  <si>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</si>
  <si>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</si>
  <si>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</si>
  <si>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</si>
  <si>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</si>
  <si>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</si>
  <si>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</si>
  <si>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</si>
  <si>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</si>
  <si>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</si>
  <si>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</si>
  <si>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</si>
  <si>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</si>
  <si>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</si>
  <si>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</si>
  <si>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</si>
  <si>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</si>
  <si>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</si>
  <si>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</si>
  <si>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</si>
  <si>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</si>
  <si>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</si>
  <si>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</si>
  <si>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</si>
  <si>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</si>
  <si>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</si>
  <si>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</si>
  <si>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</si>
  <si>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</si>
  <si>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</si>
  <si>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</si>
  <si>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</si>
  <si>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</si>
  <si>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</si>
  <si>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</si>
  <si>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</si>
  <si>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</si>
  <si>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</si>
  <si>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</si>
  <si>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</si>
  <si>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</si>
  <si>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</si>
  <si>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</si>
  <si>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</si>
  <si>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</si>
  <si>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</si>
  <si>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</si>
  <si>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</si>
  <si>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</si>
  <si>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</si>
  <si>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</si>
  <si>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</si>
  <si>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</si>
  <si>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</si>
  <si>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</si>
  <si>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</si>
  <si>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</si>
  <si>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</si>
  <si>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</si>
  <si>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</si>
  <si>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</si>
  <si>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</si>
  <si>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</si>
  <si>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</si>
  <si>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</si>
  <si>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</si>
  <si>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</si>
  <si>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</si>
  <si>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</si>
  <si>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</si>
  <si>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</si>
  <si>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</si>
  <si>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</si>
  <si>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</si>
  <si>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</si>
  <si>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</si>
  <si>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</si>
  <si>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</si>
  <si>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</si>
  <si>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</si>
  <si>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</si>
  <si>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</si>
  <si>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</si>
  <si>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</si>
  <si>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</si>
  <si>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</si>
  <si>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</si>
  <si>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</si>
  <si>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</si>
  <si>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</si>
  <si>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</si>
  <si>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</si>
  <si>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</si>
  <si>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</si>
  <si>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</si>
  <si>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</si>
  <si>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</si>
  <si>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</si>
  <si>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</si>
  <si>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</si>
  <si>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</si>
  <si>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</si>
  <si>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</si>
  <si>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</si>
  <si>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</si>
  <si>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</si>
  <si>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</si>
  <si>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</si>
  <si>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</si>
  <si>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</si>
  <si>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</si>
  <si>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</si>
  <si>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</si>
  <si>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</si>
  <si>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</si>
  <si>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</si>
  <si>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</si>
  <si>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</si>
  <si>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</si>
  <si>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</si>
  <si>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</si>
  <si>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</si>
  <si>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</si>
  <si>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</si>
  <si>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</si>
  <si>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</si>
  <si>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</si>
  <si>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</si>
  <si>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</si>
  <si>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</si>
  <si>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</si>
  <si>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</si>
  <si>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</si>
  <si>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</si>
  <si>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</si>
  <si>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</si>
  <si>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</si>
  <si>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</si>
  <si>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</si>
  <si>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</si>
  <si>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</si>
  <si>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</si>
  <si>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</si>
  <si>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</si>
  <si>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</si>
  <si>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</si>
  <si>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</si>
  <si>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</si>
  <si>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</si>
  <si>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</si>
  <si>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</si>
  <si>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</si>
  <si>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</si>
  <si>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</si>
  <si>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</si>
  <si>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</si>
  <si>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</si>
  <si>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</si>
  <si>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</si>
  <si>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</si>
  <si>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</si>
  <si>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</si>
  <si>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</si>
  <si>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</si>
  <si>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</si>
  <si>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</si>
  <si>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</si>
  <si>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</si>
  <si>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</si>
  <si>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</si>
  <si>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</si>
  <si>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</si>
  <si>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</si>
  <si>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</si>
  <si>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</si>
  <si>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</si>
  <si>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</si>
  <si>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</si>
  <si>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</si>
  <si>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</si>
  <si>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</si>
  <si>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</si>
  <si>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</si>
  <si>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</si>
  <si>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</si>
  <si>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</si>
  <si>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</si>
  <si>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</si>
  <si>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</si>
  <si>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</si>
  <si>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</si>
  <si>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</si>
  <si>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</si>
  <si>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</si>
  <si>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</si>
  <si>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</si>
  <si>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</si>
  <si>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</si>
  <si>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</si>
  <si>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</si>
  <si>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</si>
  <si>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</si>
  <si>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</si>
  <si>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</si>
  <si>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</si>
  <si>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</si>
  <si>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</si>
  <si>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</si>
  <si>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</si>
  <si>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</si>
  <si>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</si>
  <si>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</si>
  <si>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</si>
  <si>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</si>
  <si>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</si>
  <si>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</si>
  <si>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</si>
  <si>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</si>
  <si>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</si>
  <si>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</si>
  <si>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</si>
  <si>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</si>
  <si>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</si>
  <si>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</si>
  <si>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</si>
  <si>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</si>
  <si>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</si>
  <si>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</si>
  <si>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</si>
  <si>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</si>
  <si>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</si>
  <si>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</si>
  <si>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</si>
  <si>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</si>
  <si>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</si>
  <si>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</si>
  <si>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</si>
  <si>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</si>
  <si>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</si>
  <si>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</si>
  <si>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</si>
  <si>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</si>
  <si>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</si>
  <si>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</si>
  <si>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</si>
  <si>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</si>
  <si>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</si>
  <si>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</si>
  <si>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</si>
  <si>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</si>
  <si>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</si>
  <si>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</si>
  <si>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</si>
  <si>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</si>
  <si>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</si>
  <si>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</si>
  <si>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</si>
  <si>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</si>
  <si>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</si>
  <si>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</si>
  <si>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</si>
  <si>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</si>
  <si>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</si>
  <si>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</si>
  <si>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</si>
  <si>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</si>
  <si>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</si>
  <si>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</si>
  <si>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</si>
  <si>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</si>
  <si>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</si>
  <si>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</si>
  <si>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</si>
  <si>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</si>
  <si>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</si>
  <si>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</si>
  <si>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</si>
  <si>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</si>
  <si>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</si>
  <si>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</si>
  <si>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</si>
  <si>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</si>
  <si>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</si>
  <si>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</si>
  <si>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</si>
  <si>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</si>
  <si>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</si>
  <si>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</si>
  <si>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</si>
  <si>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</si>
  <si>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</si>
  <si>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</si>
  <si>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</si>
  <si>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</si>
  <si>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</si>
  <si>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</si>
  <si>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</si>
  <si>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</si>
  <si>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</si>
  <si>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</si>
  <si>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</si>
  <si>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</si>
  <si>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</si>
  <si>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</si>
  <si>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</si>
  <si>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</si>
  <si>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</si>
  <si>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</si>
  <si>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</si>
  <si>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</si>
  <si>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</si>
  <si>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</si>
  <si>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</si>
  <si>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</si>
  <si>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</si>
  <si>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</si>
  <si>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</si>
  <si>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</si>
  <si>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</si>
  <si>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</si>
  <si>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</si>
  <si>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</si>
  <si>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</si>
  <si>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</si>
  <si>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</si>
  <si>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</si>
  <si>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</si>
  <si>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</si>
  <si>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</si>
  <si>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</si>
  <si>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</si>
  <si>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</si>
  <si>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</si>
  <si>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</si>
  <si>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</si>
  <si>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</si>
  <si>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</si>
  <si>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</si>
  <si>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</si>
  <si>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</si>
  <si>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</si>
  <si>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</si>
  <si>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</si>
  <si>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</si>
  <si>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</si>
  <si>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</si>
  <si>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</si>
  <si>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</si>
  <si>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</si>
  <si>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</si>
  <si>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</si>
  <si>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</si>
  <si>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</si>
  <si>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</si>
  <si>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</si>
  <si>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</si>
  <si>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</si>
  <si>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</si>
  <si>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</si>
  <si>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</si>
  <si>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</si>
  <si>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</si>
  <si>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</si>
  <si>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</si>
  <si>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</si>
  <si>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</si>
  <si>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</si>
  <si>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</si>
  <si>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</si>
  <si>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</si>
  <si>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</si>
  <si>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</si>
  <si>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</si>
  <si>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</si>
  <si>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</si>
  <si>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</si>
  <si>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</si>
  <si>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</si>
  <si>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</si>
  <si>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</si>
  <si>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</si>
  <si>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</si>
  <si>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</si>
  <si>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</si>
  <si>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</si>
  <si>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</si>
  <si>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</si>
  <si>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</si>
  <si>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</si>
  <si>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</si>
  <si>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</si>
  <si>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</si>
  <si>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</si>
  <si>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</si>
  <si>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</si>
  <si>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</si>
  <si>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</si>
  <si>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</si>
  <si>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</si>
  <si>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</si>
  <si>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</si>
  <si>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</si>
  <si>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</si>
  <si>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</si>
  <si>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</si>
  <si>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</si>
  <si>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</si>
  <si>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</si>
  <si>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</si>
  <si>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</si>
  <si>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</si>
  <si>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</si>
  <si>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</si>
  <si>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</si>
  <si>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</si>
  <si>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</si>
  <si>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</si>
  <si>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</si>
  <si>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</si>
  <si>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</si>
  <si>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</si>
  <si>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</si>
  <si>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</si>
  <si>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</si>
  <si>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</si>
  <si>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</si>
  <si>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</si>
  <si>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</si>
  <si>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</si>
  <si>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</si>
  <si>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</si>
  <si>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</si>
  <si>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</si>
  <si>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</si>
  <si>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</si>
  <si>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</si>
  <si>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</si>
  <si>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</si>
  <si>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</si>
  <si>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</si>
  <si>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</si>
  <si>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</si>
  <si>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</si>
  <si>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</si>
  <si>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</si>
  <si>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</si>
  <si>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</si>
  <si>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</si>
  <si>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</si>
  <si>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</si>
  <si>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</si>
  <si>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</si>
  <si>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</si>
  <si>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</si>
  <si>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</si>
  <si>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</si>
  <si>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</si>
  <si>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</si>
  <si>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</si>
  <si>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</si>
  <si>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</si>
  <si>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</si>
  <si>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</si>
  <si>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</si>
  <si>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</si>
  <si>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</si>
  <si>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</si>
  <si>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</si>
  <si>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</si>
  <si>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</si>
  <si>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</si>
  <si>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</si>
  <si>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</si>
  <si>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</si>
  <si>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</si>
  <si>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</si>
  <si>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</si>
  <si>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</si>
  <si>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</si>
  <si>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</si>
  <si>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</si>
  <si>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</si>
  <si>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</si>
  <si>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</si>
  <si>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</si>
  <si>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</si>
  <si>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</si>
  <si>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</si>
  <si>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</si>
  <si>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</si>
  <si>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</si>
  <si>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</si>
  <si>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</si>
  <si>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</si>
  <si>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</si>
  <si>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</si>
  <si>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</si>
  <si>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</si>
  <si>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</si>
  <si>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</si>
  <si>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</si>
  <si>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</si>
  <si>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</si>
  <si>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</si>
  <si>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</si>
  <si>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</si>
  <si>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</si>
  <si>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</si>
  <si>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</si>
  <si>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</si>
  <si>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</si>
  <si>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</si>
  <si>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</si>
  <si>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</si>
  <si>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</si>
  <si>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</si>
  <si>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</si>
  <si>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</si>
  <si>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</si>
  <si>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</si>
  <si>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</si>
  <si>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</si>
  <si>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</si>
  <si>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</si>
  <si>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</si>
  <si>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</si>
  <si>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</si>
  <si>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</si>
  <si>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</si>
  <si>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</si>
  <si>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</si>
  <si>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</si>
  <si>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</si>
  <si>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</si>
  <si>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</si>
  <si>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</si>
  <si>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</si>
  <si>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</si>
  <si>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</si>
  <si>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</si>
  <si>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</si>
  <si>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</si>
  <si>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</si>
  <si>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</si>
  <si>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</si>
  <si>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</si>
  <si>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</si>
  <si>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</si>
  <si>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</si>
  <si>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</si>
  <si>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</si>
  <si>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</si>
  <si>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</si>
  <si>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</si>
  <si>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</si>
  <si>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</si>
  <si>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</si>
  <si>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</si>
  <si>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</si>
  <si>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</si>
  <si>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</si>
  <si>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</si>
  <si>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</si>
  <si>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</si>
  <si>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</si>
  <si>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</si>
  <si>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</si>
  <si>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</si>
  <si>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</si>
  <si>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</si>
  <si>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</si>
  <si>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</si>
  <si>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</si>
  <si>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</si>
  <si>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</si>
  <si>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</si>
  <si>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</si>
  <si>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</si>
  <si>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</si>
  <si>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</si>
  <si>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</si>
  <si>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</si>
  <si>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</si>
  <si>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</si>
  <si>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</si>
  <si>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</si>
  <si>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</si>
  <si>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</si>
  <si>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</si>
  <si>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</si>
  <si>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</si>
  <si>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</si>
  <si>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</si>
  <si>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</si>
  <si>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</si>
  <si>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</si>
  <si>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</si>
  <si>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</si>
  <si>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</si>
  <si>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</si>
  <si>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</si>
  <si>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</si>
  <si>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</si>
  <si>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</si>
  <si>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</si>
  <si>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</si>
  <si>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</si>
  <si>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</si>
  <si>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</si>
  <si>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</si>
  <si>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</si>
  <si>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</si>
  <si>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</si>
  <si>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</si>
  <si>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</si>
  <si>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</si>
  <si>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</si>
  <si>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</si>
  <si>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</si>
  <si>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</si>
  <si>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</si>
  <si>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</si>
  <si>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</si>
  <si>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</si>
  <si>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</si>
  <si>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</si>
  <si>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</si>
  <si>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</si>
  <si>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</si>
  <si>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</si>
  <si>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</si>
  <si>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</si>
  <si>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</si>
  <si>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</si>
  <si>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</si>
  <si>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</si>
  <si>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</si>
  <si>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</si>
  <si>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</si>
  <si>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</si>
  <si>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</si>
  <si>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</si>
  <si>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</si>
  <si>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</si>
  <si>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</si>
  <si>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</si>
  <si>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</si>
  <si>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</si>
  <si>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</si>
  <si>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</si>
  <si>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</si>
  <si>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</si>
  <si>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</si>
  <si>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</si>
  <si>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</si>
  <si>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</si>
  <si>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</si>
  <si>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</si>
  <si>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</si>
  <si>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</si>
  <si>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</si>
  <si>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</si>
  <si>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</si>
  <si>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</si>
  <si>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</si>
  <si>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</si>
  <si>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</si>
  <si>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</si>
  <si>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</si>
  <si>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</si>
  <si>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</si>
  <si>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</si>
  <si>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</si>
  <si>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</si>
  <si>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</si>
  <si>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</si>
  <si>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</si>
  <si>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</si>
  <si>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</si>
  <si>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</si>
  <si>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</si>
  <si>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</si>
  <si>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</si>
  <si>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</si>
  <si>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</si>
  <si>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</si>
  <si>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</si>
  <si>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</si>
  <si>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</si>
  <si>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</si>
  <si>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</si>
  <si>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</si>
  <si>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</si>
  <si>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</si>
  <si>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</si>
  <si>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</si>
  <si>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</si>
  <si>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</si>
  <si>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</si>
  <si>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</si>
  <si>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</si>
  <si>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</si>
  <si>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</si>
  <si>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</si>
  <si>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</si>
  <si>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</si>
  <si>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</si>
  <si>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</si>
  <si>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</si>
  <si>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</si>
  <si>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</si>
  <si>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</si>
  <si>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</si>
  <si>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</si>
  <si>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</si>
  <si>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</si>
  <si>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</si>
  <si>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</si>
  <si>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</si>
  <si>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</si>
  <si>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</si>
  <si>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</si>
  <si>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</si>
  <si>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</si>
  <si>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</si>
  <si>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</si>
  <si>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</si>
  <si>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</si>
  <si>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</si>
  <si>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</si>
  <si>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</si>
  <si>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</si>
  <si>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</si>
  <si>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</si>
  <si>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</si>
  <si>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</si>
  <si>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</si>
  <si>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</si>
  <si>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</si>
  <si>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</si>
  <si>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</si>
  <si>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</si>
  <si>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</si>
  <si>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</si>
  <si>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</si>
  <si>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</si>
  <si>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</si>
  <si>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</si>
  <si>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</si>
  <si>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</si>
  <si>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</si>
  <si>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</si>
  <si>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</si>
  <si>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</si>
  <si>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</si>
  <si>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</si>
  <si>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</si>
  <si>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</si>
  <si>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</si>
  <si>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</si>
  <si>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</si>
  <si>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</si>
  <si>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</si>
  <si>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</si>
  <si>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</si>
  <si>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</si>
  <si>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</si>
  <si>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</si>
  <si>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</si>
  <si>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</si>
  <si>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</si>
  <si>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</si>
  <si>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</si>
  <si>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</si>
  <si>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</si>
  <si>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</si>
  <si>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</si>
  <si>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</si>
  <si>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</si>
  <si>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</si>
  <si>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</si>
  <si>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</si>
  <si>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</si>
  <si>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</si>
  <si>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</si>
  <si>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</si>
  <si>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</si>
  <si>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</si>
  <si>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</si>
  <si>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</si>
  <si>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</si>
  <si>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</si>
  <si>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</si>
  <si>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</si>
  <si>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</si>
  <si>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</si>
  <si>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</si>
  <si>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</si>
  <si>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</si>
  <si>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</si>
  <si>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</si>
  <si>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</si>
  <si>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</si>
  <si>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</si>
  <si>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</si>
  <si>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</si>
  <si>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</si>
  <si>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</si>
  <si>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</si>
  <si>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</si>
  <si>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</si>
  <si>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</si>
  <si>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</si>
  <si>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</si>
  <si>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</si>
  <si>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</si>
  <si>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</si>
  <si>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</si>
  <si>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</si>
  <si>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</si>
  <si>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</si>
  <si>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</si>
  <si>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</si>
  <si>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</si>
  <si>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</si>
  <si>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</si>
  <si>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</si>
  <si>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</si>
  <si>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</si>
  <si>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</si>
  <si>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</si>
  <si>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</si>
  <si>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</si>
  <si>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</si>
  <si>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</si>
  <si>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</si>
  <si>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</si>
  <si>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</si>
  <si>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</si>
  <si>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</si>
  <si>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</si>
  <si>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</si>
  <si>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</si>
  <si>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</si>
  <si>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</si>
  <si>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</si>
  <si>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</si>
  <si>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</si>
  <si>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</si>
  <si>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</si>
  <si>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</si>
  <si>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</si>
  <si>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</si>
  <si>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</si>
  <si>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</si>
  <si>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</si>
  <si>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</si>
  <si>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</si>
  <si>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</si>
  <si>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</si>
  <si>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</si>
  <si>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</si>
  <si>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</si>
  <si>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</si>
  <si>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</si>
  <si>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</si>
  <si>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</si>
  <si>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</si>
  <si>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</si>
  <si>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</si>
  <si>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</si>
  <si>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</si>
  <si>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</si>
  <si>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</si>
  <si>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</si>
  <si>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</si>
  <si>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</si>
  <si>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</si>
  <si>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</si>
  <si>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</si>
  <si>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</si>
  <si>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</si>
  <si>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</si>
  <si>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</si>
  <si>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</si>
  <si>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</si>
  <si>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</si>
  <si>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</si>
  <si>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</si>
  <si>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</si>
  <si>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</si>
  <si>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</si>
  <si>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</si>
  <si>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</si>
  <si>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</si>
  <si>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</si>
  <si>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</si>
  <si>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</si>
  <si>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</si>
  <si>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</si>
  <si>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</si>
  <si>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</si>
  <si>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</si>
  <si>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</si>
  <si>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</si>
  <si>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</si>
  <si>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</si>
  <si>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</si>
  <si>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</si>
  <si>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</si>
  <si>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</si>
  <si>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</si>
  <si>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</si>
  <si>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</si>
  <si>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</si>
  <si>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</si>
  <si>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</si>
  <si>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</si>
  <si>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</si>
  <si>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</si>
  <si>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</si>
  <si>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</si>
  <si>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</si>
  <si>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</si>
  <si>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</si>
  <si>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</si>
  <si>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</si>
  <si>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</si>
  <si>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</si>
  <si>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</si>
  <si>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</si>
  <si>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</si>
  <si>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</si>
  <si>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</si>
  <si>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</si>
  <si>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</si>
  <si>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</si>
  <si>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</si>
  <si>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</si>
  <si>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</si>
  <si>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</si>
  <si>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</si>
  <si>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</si>
  <si>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</si>
  <si>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</si>
  <si>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</si>
  <si>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</si>
  <si>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</si>
  <si>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</si>
  <si>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</si>
  <si>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</si>
  <si>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</si>
  <si>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</si>
  <si>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</si>
  <si>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</si>
  <si>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</si>
  <si>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</si>
  <si>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</si>
  <si>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</si>
  <si>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</si>
  <si>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</si>
  <si>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</si>
  <si>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</si>
  <si>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</si>
  <si>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</si>
  <si>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</si>
  <si>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</si>
  <si>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</si>
  <si>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</si>
  <si>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</si>
  <si>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</si>
  <si>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</si>
  <si>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</si>
  <si>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</si>
  <si>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</si>
  <si>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</si>
  <si>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</si>
  <si>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</si>
  <si>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</si>
  <si>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</si>
  <si>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</si>
  <si>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</si>
  <si>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</si>
  <si>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</si>
  <si>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</si>
  <si>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</si>
  <si>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</si>
  <si>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</si>
  <si>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</si>
  <si>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</si>
  <si>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</si>
  <si>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</si>
  <si>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</si>
  <si>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</si>
  <si>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</si>
  <si>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</si>
  <si>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</si>
  <si>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</si>
  <si>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</si>
  <si>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</si>
  <si>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</si>
  <si>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</si>
  <si>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</si>
  <si>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</si>
  <si>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</si>
  <si>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</si>
  <si>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</si>
  <si>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</si>
  <si>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</si>
  <si>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</si>
  <si>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</si>
  <si>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</si>
  <si>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</si>
  <si>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</si>
  <si>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</si>
  <si>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</si>
  <si>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</si>
  <si>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</si>
  <si>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</si>
  <si>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</si>
  <si>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</si>
  <si>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</si>
  <si>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</si>
  <si>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</si>
  <si>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</si>
  <si>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</si>
  <si>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</si>
  <si>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</si>
  <si>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</si>
  <si>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</si>
  <si>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</si>
  <si>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</si>
  <si>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</si>
  <si>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</si>
  <si>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</si>
  <si>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</si>
  <si>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</si>
  <si>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</si>
  <si>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</si>
  <si>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</si>
  <si>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</si>
  <si>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</si>
  <si>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</si>
  <si>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</si>
  <si>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</si>
  <si>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</si>
  <si>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</si>
  <si>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</si>
  <si>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</si>
  <si>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</si>
  <si>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</si>
  <si>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</si>
  <si>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</si>
  <si>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</si>
  <si>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</si>
  <si>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</si>
  <si>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</si>
  <si>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</si>
  <si>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</si>
  <si>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</si>
  <si>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</si>
  <si>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</si>
  <si>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</si>
  <si>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</si>
  <si>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</si>
  <si>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</si>
  <si>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</si>
  <si>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</si>
  <si>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</si>
  <si>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</si>
  <si>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</si>
  <si>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</si>
  <si>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</si>
  <si>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</si>
  <si>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</si>
  <si>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</si>
  <si>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</si>
  <si>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</si>
  <si>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</si>
  <si>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</si>
  <si>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</si>
  <si>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</si>
  <si>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</si>
  <si>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</si>
  <si>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</si>
  <si>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</si>
  <si>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</si>
  <si>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</si>
  <si>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</si>
  <si>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</si>
  <si>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</si>
  <si>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</si>
  <si>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</si>
  <si>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</si>
  <si>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</si>
  <si>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</si>
  <si>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</si>
  <si>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</si>
  <si>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</si>
  <si>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</si>
  <si>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</si>
  <si>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</si>
  <si>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</si>
  <si>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</si>
  <si>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</si>
  <si>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</si>
  <si>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</si>
  <si>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</si>
  <si>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</si>
  <si>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</si>
  <si>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</si>
  <si>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</si>
  <si>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</si>
  <si>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</si>
  <si>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</si>
  <si>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</si>
  <si>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</si>
  <si>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</si>
  <si>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</si>
  <si>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</si>
  <si>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</si>
  <si>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</si>
  <si>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</si>
  <si>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</si>
  <si>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</si>
  <si>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</si>
  <si>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</si>
  <si>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</si>
  <si>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</si>
  <si>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</si>
  <si>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</si>
  <si>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</si>
  <si>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</si>
  <si>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</si>
  <si>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</si>
  <si>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</si>
  <si>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</si>
  <si>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</si>
  <si>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</si>
  <si>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</si>
  <si>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</si>
  <si>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</si>
  <si>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</si>
  <si>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</si>
  <si>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</si>
  <si>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</si>
  <si>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</si>
  <si>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</si>
  <si>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</si>
  <si>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</si>
  <si>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</si>
  <si>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</si>
  <si>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</si>
  <si>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</si>
  <si>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</si>
  <si>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</si>
  <si>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</si>
  <si>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</si>
  <si>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</si>
  <si>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</si>
  <si>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</si>
  <si>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</si>
  <si>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</si>
  <si>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</si>
  <si>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</si>
  <si>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</si>
  <si>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</si>
  <si>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</si>
  <si>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</si>
  <si>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</si>
  <si>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</si>
  <si>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</si>
  <si>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</si>
  <si>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</si>
  <si>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</si>
  <si>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</si>
  <si>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</si>
  <si>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</si>
  <si>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</si>
  <si>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</si>
  <si>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</si>
  <si>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</si>
  <si>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</si>
  <si>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</si>
  <si>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</si>
  <si>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</si>
  <si>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</si>
  <si>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</si>
  <si>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</si>
  <si>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</si>
  <si>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</si>
  <si>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</si>
  <si>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</si>
  <si>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</si>
  <si>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</si>
  <si>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</si>
  <si>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</si>
  <si>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</si>
  <si>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</si>
  <si>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</si>
  <si>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</si>
  <si>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</si>
  <si>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</si>
  <si>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</si>
  <si>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</si>
  <si>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</si>
  <si>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</si>
  <si>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</si>
  <si>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</si>
  <si>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</si>
  <si>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</si>
  <si>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</si>
  <si>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</si>
  <si>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</si>
  <si>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</si>
  <si>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</si>
  <si>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</si>
  <si>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</si>
  <si>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</si>
  <si>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</si>
  <si>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</si>
  <si>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</si>
  <si>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</si>
  <si>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</si>
  <si>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</si>
  <si>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</si>
  <si>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</si>
  <si>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</si>
  <si>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</si>
  <si>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</si>
  <si>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</si>
  <si>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</si>
  <si>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</si>
  <si>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</si>
  <si>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</si>
  <si>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</si>
  <si>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</si>
  <si>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</si>
  <si>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</si>
  <si>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</si>
  <si>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</si>
  <si>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</si>
  <si>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</si>
  <si>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</si>
  <si>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</si>
  <si>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</si>
  <si>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</si>
  <si>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</si>
  <si>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</si>
  <si>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</si>
  <si>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</si>
  <si>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</si>
  <si>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</si>
  <si>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</si>
  <si>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</si>
  <si>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</si>
  <si>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</si>
  <si>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</si>
  <si>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</si>
  <si>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</si>
  <si>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</si>
  <si>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</si>
  <si>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</si>
  <si>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</si>
  <si>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</si>
  <si>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</si>
  <si>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</si>
  <si>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</si>
  <si>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</si>
  <si>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</si>
  <si>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</si>
  <si>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</si>
  <si>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</si>
  <si>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</si>
  <si>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</si>
  <si>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</si>
  <si>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</si>
  <si>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</si>
  <si>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</si>
  <si>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</si>
  <si>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</si>
  <si>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</si>
  <si>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</si>
  <si>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</si>
  <si>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</si>
  <si>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</si>
  <si>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</si>
  <si>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</si>
  <si>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</si>
  <si>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</si>
  <si>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</si>
  <si>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</si>
  <si>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</si>
  <si>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</si>
  <si>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</si>
  <si>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</si>
  <si>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</si>
  <si>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</si>
  <si>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</si>
  <si>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</si>
  <si>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</si>
  <si>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</si>
  <si>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</si>
  <si>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</si>
  <si>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</si>
  <si>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</si>
  <si>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</si>
  <si>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</si>
  <si>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</si>
  <si>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</si>
  <si>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</si>
  <si>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</si>
  <si>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</si>
  <si>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</si>
  <si>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</si>
  <si>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</si>
  <si>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</si>
  <si>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</si>
  <si>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</si>
  <si>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</si>
  <si>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</si>
  <si>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</si>
  <si>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</si>
  <si>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</si>
  <si>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</si>
  <si>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</si>
  <si>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</si>
  <si>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</si>
  <si>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</si>
  <si>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</si>
  <si>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</si>
  <si>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</si>
  <si>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</si>
  <si>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</si>
  <si>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</si>
  <si>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</si>
  <si>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</si>
  <si>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</si>
  <si>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</si>
  <si>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</si>
  <si>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</si>
  <si>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</si>
  <si>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</si>
  <si>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</si>
  <si>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</si>
  <si>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</si>
  <si>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</si>
  <si>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</si>
  <si>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</si>
  <si>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</si>
  <si>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</si>
  <si>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</si>
  <si>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</si>
  <si>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</si>
  <si>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</si>
  <si>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</si>
  <si>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</si>
  <si>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</si>
  <si>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</si>
  <si>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</si>
  <si>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</si>
  <si>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</si>
  <si>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</si>
  <si>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</si>
  <si>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</si>
  <si>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</si>
  <si>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</si>
  <si>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</si>
  <si>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</si>
  <si>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</si>
  <si>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</si>
  <si>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</si>
  <si>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</si>
  <si>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</si>
  <si>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</si>
  <si>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</si>
  <si>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</si>
  <si>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</si>
  <si>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</si>
  <si>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</si>
  <si>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</si>
  <si>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</si>
  <si>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</si>
  <si>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</si>
  <si>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</si>
  <si>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</si>
  <si>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</si>
  <si>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</si>
  <si>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</si>
  <si>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</si>
  <si>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</si>
  <si>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</si>
  <si>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</si>
  <si>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</si>
  <si>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</si>
  <si>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</si>
  <si>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</si>
  <si>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</si>
  <si>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</si>
  <si>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</si>
  <si>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</si>
  <si>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</si>
  <si>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</si>
  <si>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</si>
  <si>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</si>
  <si>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</si>
  <si>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</si>
  <si>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</si>
  <si>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</si>
  <si>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</si>
  <si>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</si>
  <si>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</si>
  <si>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</si>
  <si>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</si>
  <si>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</si>
  <si>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</si>
  <si>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</si>
  <si>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</si>
  <si>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</si>
  <si>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</si>
  <si>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</si>
  <si>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</si>
  <si>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</si>
  <si>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</si>
  <si>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</si>
  <si>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</si>
  <si>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</si>
  <si>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</si>
  <si>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</si>
  <si>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</si>
  <si>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</si>
  <si>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</si>
  <si>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</si>
  <si>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</si>
  <si>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</si>
  <si>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</si>
  <si>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</si>
  <si>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</si>
  <si>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</si>
  <si>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</si>
  <si>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</si>
  <si>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</si>
  <si>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</si>
  <si>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</si>
  <si>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</si>
  <si>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</si>
  <si>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</si>
  <si>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</si>
  <si>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</si>
  <si>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</si>
  <si>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</si>
  <si>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</si>
  <si>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</si>
  <si>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</si>
  <si>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</si>
  <si>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</si>
  <si>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</si>
  <si>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</si>
  <si>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</si>
  <si>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</si>
  <si>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</si>
  <si>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</si>
  <si>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</si>
  <si>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</si>
  <si>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</si>
  <si>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</si>
  <si>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</si>
  <si>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</si>
  <si>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</si>
  <si>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</si>
  <si>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</si>
  <si>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</si>
  <si>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</si>
  <si>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</si>
  <si>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</si>
  <si>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</si>
  <si>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</si>
  <si>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</si>
  <si>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</si>
  <si>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</si>
  <si>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</si>
  <si>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</si>
  <si>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</si>
  <si>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</si>
  <si>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</si>
  <si>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</si>
  <si>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</si>
  <si>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</si>
  <si>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</si>
  <si>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</si>
  <si>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</si>
  <si>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</si>
  <si>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</si>
  <si>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</si>
  <si>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</si>
  <si>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</si>
  <si>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</si>
  <si>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</si>
  <si>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</si>
  <si>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</si>
  <si>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</si>
  <si>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</si>
  <si>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</si>
  <si>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</si>
  <si>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</si>
  <si>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</si>
  <si>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</si>
  <si>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</si>
  <si>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</si>
  <si>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</si>
  <si>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</si>
  <si>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</si>
  <si>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</si>
  <si>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</si>
  <si>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</si>
  <si>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</si>
  <si>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</si>
  <si>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</si>
  <si>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</si>
  <si>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</si>
  <si>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</si>
  <si>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</si>
  <si>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</si>
  <si>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</si>
  <si>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</si>
  <si>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</si>
  <si>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</si>
  <si>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</si>
  <si>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</si>
  <si>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</si>
  <si>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</si>
  <si>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</si>
  <si>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</si>
  <si>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</si>
  <si>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</si>
  <si>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</si>
  <si>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</si>
  <si>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</si>
  <si>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</si>
  <si>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</si>
  <si>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</si>
  <si>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</si>
  <si>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</si>
  <si>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</si>
  <si>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</si>
  <si>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</si>
  <si>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</si>
  <si>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</si>
  <si>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</si>
  <si>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</si>
  <si>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</si>
  <si>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</si>
  <si>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</si>
  <si>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</si>
  <si>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</si>
  <si>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</si>
  <si>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</si>
  <si>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</si>
  <si>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</si>
  <si>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</si>
  <si>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</si>
  <si>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</si>
  <si>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</si>
  <si>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</si>
  <si>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</si>
  <si>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</si>
  <si>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</si>
  <si>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</si>
  <si>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</si>
  <si>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</si>
  <si>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</si>
  <si>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</si>
  <si>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</si>
  <si>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</si>
  <si>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</si>
  <si>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</si>
  <si>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</si>
  <si>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</si>
  <si>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</si>
  <si>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</si>
  <si>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</si>
  <si>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</si>
  <si>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</si>
  <si>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</si>
  <si>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</si>
  <si>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</si>
  <si>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</si>
  <si>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</si>
  <si>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</si>
  <si>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</si>
  <si>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</si>
  <si>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</si>
  <si>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</si>
  <si>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</si>
  <si>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</si>
  <si>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</si>
  <si>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</si>
  <si>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</si>
  <si>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</si>
  <si>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</si>
  <si>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</si>
  <si>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</si>
  <si>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</si>
  <si>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</si>
  <si>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</si>
  <si>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</si>
  <si>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</si>
  <si>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</si>
  <si>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</si>
  <si>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</si>
  <si>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</si>
  <si>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</si>
  <si>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</si>
  <si>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</si>
  <si>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</si>
  <si>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</si>
  <si>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</si>
  <si>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</si>
  <si>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</si>
  <si>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</si>
  <si>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</si>
  <si>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</si>
  <si>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</si>
  <si>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</si>
  <si>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</si>
  <si>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</si>
  <si>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</si>
  <si>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</si>
  <si>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</si>
  <si>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</si>
  <si>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</si>
  <si>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</si>
  <si>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</si>
  <si>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</si>
  <si>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</si>
  <si>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</si>
  <si>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</si>
  <si>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</si>
  <si>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</si>
  <si>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</si>
  <si>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</si>
  <si>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</si>
  <si>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</si>
  <si>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</si>
  <si>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</si>
  <si>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</si>
  <si>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</si>
  <si>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</si>
  <si>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</si>
  <si>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</si>
  <si>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</si>
  <si>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</si>
  <si>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</si>
  <si>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</si>
  <si>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</si>
  <si>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</si>
  <si>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</si>
  <si>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</si>
  <si>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</si>
  <si>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</si>
  <si>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</si>
  <si>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</si>
  <si>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</si>
  <si>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</si>
  <si>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</si>
  <si>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</si>
  <si>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</si>
  <si>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</si>
  <si>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</si>
  <si>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</si>
  <si>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</si>
  <si>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</si>
  <si>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</si>
  <si>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</si>
  <si>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</si>
  <si>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</si>
  <si>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</si>
  <si>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</si>
  <si>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</si>
  <si>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</si>
  <si>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</si>
  <si>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</si>
  <si>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</si>
  <si>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</si>
  <si>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</si>
  <si>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</si>
  <si>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</si>
  <si>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</si>
  <si>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</si>
  <si>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</si>
  <si>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</si>
  <si>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</si>
  <si>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</si>
  <si>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</si>
  <si>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</si>
  <si>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</si>
  <si>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</si>
  <si>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</si>
  <si>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</si>
  <si>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</si>
  <si>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</si>
  <si>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</si>
  <si>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</si>
  <si>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</si>
  <si>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</si>
  <si>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</si>
  <si>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</si>
  <si>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</si>
  <si>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</si>
  <si>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</si>
  <si>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</si>
  <si>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</si>
  <si>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</si>
  <si>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</si>
  <si>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</si>
  <si>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</si>
  <si>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</si>
  <si>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</si>
  <si>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</si>
  <si>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</si>
  <si>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</si>
  <si>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</si>
  <si>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</si>
  <si>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</si>
  <si>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</si>
  <si>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</si>
  <si>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</si>
  <si>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</si>
  <si>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</si>
  <si>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</si>
  <si>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</si>
  <si>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</si>
  <si>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</si>
  <si>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</si>
  <si>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</si>
  <si>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</si>
  <si>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</si>
  <si>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</si>
  <si>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</si>
  <si>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</si>
  <si>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</si>
  <si>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</si>
  <si>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</si>
  <si>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</si>
  <si>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</si>
  <si>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</si>
  <si>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</si>
  <si>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</si>
  <si>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</si>
  <si>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</si>
  <si>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</si>
  <si>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</si>
  <si>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</si>
  <si>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</si>
  <si>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</si>
  <si>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</si>
  <si>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</si>
  <si>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</si>
  <si>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</si>
  <si>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</si>
  <si>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</si>
  <si>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</si>
  <si>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</si>
  <si>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</si>
  <si>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</si>
  <si>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</si>
  <si>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</si>
  <si>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</si>
  <si>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</si>
  <si>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</si>
  <si>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</si>
  <si>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</si>
  <si>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</si>
  <si>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</si>
  <si>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</si>
  <si>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</si>
  <si>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</si>
  <si>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</si>
  <si>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</si>
  <si>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</si>
  <si>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</si>
  <si>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</si>
  <si>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</si>
  <si>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</si>
  <si>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</si>
  <si>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</si>
  <si>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</si>
  <si>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</si>
  <si>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</si>
  <si>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</si>
  <si>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</si>
  <si>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</si>
  <si>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</si>
  <si>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</si>
  <si>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</si>
  <si>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</si>
  <si>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</si>
  <si>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</si>
  <si>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</si>
  <si>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</si>
  <si>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</si>
  <si>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</si>
  <si>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</si>
  <si>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</si>
  <si>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</si>
  <si>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</si>
  <si>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</si>
  <si>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</si>
  <si>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</si>
  <si>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</si>
  <si>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</si>
  <si>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</si>
  <si>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</si>
  <si>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</si>
  <si>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</si>
  <si>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</si>
  <si>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</si>
  <si>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</si>
  <si>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</si>
  <si>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</si>
  <si>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</si>
  <si>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</si>
  <si>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</si>
  <si>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</si>
  <si>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</si>
  <si>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</si>
  <si>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</si>
  <si>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</si>
  <si>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</si>
  <si>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</si>
  <si>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</si>
  <si>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</si>
  <si>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</si>
  <si>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</si>
  <si>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</si>
  <si>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</si>
  <si>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</si>
  <si>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</si>
  <si>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</si>
  <si>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</si>
  <si>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</si>
  <si>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</si>
  <si>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</si>
  <si>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</si>
  <si>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</si>
  <si>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</si>
  <si>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</si>
  <si>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</si>
  <si>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</si>
  <si>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</si>
  <si>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</si>
  <si>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</si>
  <si>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</si>
  <si>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</si>
  <si>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</si>
  <si>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</si>
  <si>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</si>
  <si>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</si>
  <si>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</si>
  <si>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</si>
  <si>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</si>
  <si>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</si>
  <si>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</si>
  <si>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</si>
  <si>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</si>
  <si>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</si>
  <si>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</si>
  <si>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</si>
  <si>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</si>
  <si>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</si>
  <si>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</si>
  <si>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</si>
  <si>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</si>
  <si>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</si>
  <si>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</si>
  <si>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</si>
  <si>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</si>
  <si>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</si>
  <si>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</si>
  <si>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</si>
  <si>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</si>
  <si>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</si>
  <si>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</si>
  <si>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</si>
  <si>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</si>
  <si>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</si>
  <si>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</si>
  <si>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</si>
  <si>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</si>
  <si>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</si>
  <si>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</si>
  <si>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</si>
  <si>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</si>
  <si>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</si>
  <si>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</si>
  <si>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</si>
  <si>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</si>
  <si>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</si>
  <si>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</si>
  <si>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</si>
  <si>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</si>
  <si>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</si>
  <si>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</si>
  <si>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</si>
  <si>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</si>
  <si>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</si>
  <si>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</si>
  <si>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</si>
  <si>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</si>
  <si>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</si>
  <si>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</si>
  <si>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</si>
  <si>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</si>
  <si>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</si>
  <si>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</si>
  <si>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</si>
  <si>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</si>
  <si>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</si>
  <si>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</si>
  <si>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</si>
  <si>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</si>
  <si>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</si>
  <si>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</si>
  <si>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</si>
  <si>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</si>
  <si>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</si>
  <si>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</si>
  <si>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</si>
  <si>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</si>
  <si>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</si>
  <si>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</si>
  <si>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</si>
  <si>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</si>
  <si>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</si>
  <si>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</si>
  <si>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</si>
  <si>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</si>
  <si>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</si>
  <si>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</si>
  <si>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</si>
  <si>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</si>
  <si>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</si>
  <si>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</si>
  <si>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</si>
  <si>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</si>
  <si>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</si>
  <si>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</si>
  <si>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</si>
  <si>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</si>
  <si>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</si>
  <si>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</si>
  <si>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</si>
  <si>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</si>
  <si>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</si>
  <si>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</si>
  <si>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</si>
  <si>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</si>
  <si>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</si>
  <si>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</si>
  <si>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</si>
  <si>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</si>
  <si>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</si>
  <si>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</si>
  <si>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</si>
  <si>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</si>
  <si>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</si>
  <si>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</si>
  <si>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</si>
  <si>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</si>
  <si>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</si>
  <si>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</si>
  <si>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</si>
  <si>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</si>
  <si>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</si>
  <si>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</si>
  <si>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</si>
  <si>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</si>
  <si>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</si>
  <si>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</si>
  <si>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</si>
  <si>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</si>
  <si>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</si>
  <si>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</si>
  <si>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</si>
  <si>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</si>
  <si>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</si>
  <si>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</si>
  <si>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</si>
  <si>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</si>
  <si>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</si>
  <si>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</si>
  <si>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</si>
  <si>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</si>
  <si>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</si>
  <si>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</si>
  <si>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</si>
  <si>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</si>
  <si>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</si>
  <si>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</si>
  <si>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</si>
  <si>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</si>
  <si>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</si>
  <si>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</si>
  <si>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</si>
  <si>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</si>
  <si>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</si>
  <si>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</si>
  <si>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</si>
  <si>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</si>
  <si>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</si>
  <si>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</si>
  <si>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</si>
  <si>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</si>
  <si>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</si>
  <si>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</si>
  <si>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</si>
  <si>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</si>
  <si>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</si>
  <si>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</si>
  <si>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</si>
  <si>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</si>
  <si>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</si>
  <si>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</si>
  <si>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</si>
  <si>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</si>
  <si>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</si>
  <si>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</si>
  <si>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</si>
  <si>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</si>
  <si>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</si>
  <si>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</si>
  <si>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</si>
  <si>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</si>
  <si>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</si>
  <si>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</si>
  <si>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</si>
  <si>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</si>
  <si>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</si>
  <si>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</si>
  <si>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</si>
  <si>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</si>
  <si>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</si>
  <si>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</si>
  <si>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</si>
  <si>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</si>
  <si>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</si>
  <si>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</si>
  <si>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</si>
  <si>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</si>
  <si>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</si>
  <si>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</si>
  <si>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</si>
  <si>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</si>
  <si>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</si>
  <si>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</si>
  <si>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</si>
  <si>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</si>
  <si>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</si>
  <si>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</si>
  <si>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</si>
  <si>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</si>
  <si>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</si>
  <si>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</si>
  <si>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</si>
  <si>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</si>
  <si>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</si>
  <si>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</si>
  <si>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</si>
  <si>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</si>
  <si>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</si>
  <si>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</si>
  <si>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</si>
  <si>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</si>
  <si>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</si>
  <si>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</si>
  <si>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</si>
  <si>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</si>
  <si>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</si>
  <si>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</si>
  <si>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</si>
  <si>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</si>
  <si>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</si>
  <si>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</si>
  <si>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</si>
  <si>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</si>
  <si>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</si>
  <si>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</si>
  <si>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</si>
  <si>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</si>
  <si>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</si>
  <si>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</si>
  <si>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</si>
  <si>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</si>
  <si>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</si>
  <si>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</si>
  <si>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</si>
  <si>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</si>
  <si>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</si>
  <si>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</si>
  <si>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</si>
  <si>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</si>
  <si>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</si>
  <si>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</si>
  <si>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</si>
  <si>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</si>
  <si>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</si>
  <si>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</si>
  <si>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</si>
  <si>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</si>
  <si>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</si>
  <si>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</si>
  <si>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</si>
  <si>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</si>
  <si>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</si>
  <si>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</si>
  <si>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</si>
  <si>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</si>
  <si>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</si>
  <si>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</si>
  <si>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</si>
  <si>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</si>
  <si>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</si>
  <si>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</si>
  <si>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</si>
  <si>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</si>
  <si>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</si>
  <si>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</si>
  <si>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</si>
  <si>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</si>
  <si>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</si>
  <si>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</si>
  <si>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</si>
  <si>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</si>
  <si>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</si>
  <si>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</si>
  <si>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</si>
  <si>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</si>
  <si>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</si>
  <si>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</si>
  <si>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</si>
  <si>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</si>
  <si>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</si>
  <si>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</si>
  <si>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</si>
  <si>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</si>
  <si>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</si>
  <si>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</si>
  <si>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</si>
  <si>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</si>
  <si>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</si>
  <si>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</si>
  <si>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</si>
  <si>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</si>
  <si>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</si>
  <si>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</si>
  <si>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</si>
  <si>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</si>
  <si>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</si>
  <si>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</si>
  <si>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</si>
  <si>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</si>
  <si>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</si>
  <si>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</si>
  <si>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</si>
  <si>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</si>
  <si>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</si>
  <si>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</si>
  <si>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</si>
  <si>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</si>
  <si>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</si>
  <si>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</si>
  <si>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</si>
  <si>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</si>
  <si>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</si>
  <si>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</si>
  <si>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</si>
  <si>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</si>
  <si>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</si>
  <si>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</si>
  <si>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</si>
  <si>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</si>
  <si>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</si>
  <si>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</si>
  <si>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</si>
  <si>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</si>
  <si>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</si>
  <si>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</si>
  <si>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</si>
  <si>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</si>
  <si>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</si>
  <si>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</si>
  <si>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</si>
  <si>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</si>
  <si>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</si>
  <si>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</si>
  <si>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</si>
  <si>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</si>
  <si>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</si>
  <si>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</si>
  <si>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</si>
  <si>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</si>
  <si>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</si>
  <si>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</si>
  <si>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</si>
  <si>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</si>
  <si>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</si>
  <si>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</si>
  <si>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</si>
  <si>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</si>
  <si>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</si>
  <si>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</si>
  <si>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</si>
  <si>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</si>
  <si>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</si>
  <si>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</si>
  <si>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</si>
  <si>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</si>
  <si>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</si>
  <si>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</si>
  <si>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</si>
  <si>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</si>
  <si>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</si>
  <si>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</si>
  <si>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</si>
  <si>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</si>
  <si>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</si>
  <si>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</si>
  <si>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</si>
  <si>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</si>
  <si>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</si>
  <si>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</si>
  <si>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</si>
  <si>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</si>
  <si>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</si>
  <si>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</si>
  <si>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</si>
  <si>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</si>
  <si>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</si>
  <si>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</si>
  <si>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</si>
  <si>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</si>
  <si>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</si>
  <si>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</si>
  <si>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</si>
  <si>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</si>
  <si>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</si>
  <si>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</si>
  <si>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</si>
  <si>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</si>
  <si>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</si>
  <si>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</si>
  <si>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</si>
  <si>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</si>
  <si>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</si>
  <si>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</si>
  <si>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</si>
  <si>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</si>
  <si>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</si>
  <si>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</si>
  <si>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</si>
  <si>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</si>
  <si>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</si>
  <si>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</si>
  <si>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</si>
  <si>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</si>
  <si>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</si>
  <si>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</si>
  <si>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</si>
  <si>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</si>
  <si>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</si>
  <si>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</si>
  <si>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</si>
  <si>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</si>
  <si>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</si>
  <si>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</si>
  <si>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</si>
  <si>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</si>
  <si>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</si>
  <si>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</si>
  <si>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</si>
  <si>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</si>
  <si>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</si>
  <si>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</si>
  <si>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</si>
  <si>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</si>
  <si>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</si>
  <si>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</si>
  <si>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</si>
  <si>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</si>
  <si>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</si>
  <si>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</si>
  <si>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</si>
  <si>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</si>
  <si>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</si>
  <si>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</si>
  <si>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</si>
  <si>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</si>
  <si>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</si>
  <si>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</si>
  <si>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</si>
  <si>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</si>
  <si>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</si>
  <si>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</si>
  <si>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</si>
  <si>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</si>
  <si>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</si>
  <si>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</si>
  <si>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</si>
  <si>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</si>
  <si>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</si>
  <si>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</si>
  <si>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</si>
  <si>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</si>
  <si>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</si>
  <si>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</si>
  <si>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</si>
  <si>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</si>
  <si>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</si>
  <si>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</si>
  <si>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</si>
  <si>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</si>
  <si>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</si>
  <si>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</si>
  <si>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</si>
  <si>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</si>
  <si>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</si>
  <si>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</si>
  <si>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</si>
  <si>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</si>
  <si>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</si>
  <si>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</si>
  <si>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</si>
  <si>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</si>
  <si>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</si>
  <si>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</si>
  <si>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</si>
  <si>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</si>
  <si>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</si>
  <si>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</si>
  <si>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</si>
  <si>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</si>
  <si>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</si>
  <si>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</si>
  <si>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</si>
  <si>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</si>
  <si>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</si>
  <si>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</si>
  <si>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</si>
  <si>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</si>
  <si>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</si>
  <si>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</si>
  <si>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</si>
  <si>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</si>
  <si>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</si>
  <si>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</si>
  <si>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</si>
  <si>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</si>
  <si>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</si>
  <si>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</si>
  <si>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</si>
  <si>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</si>
  <si>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</si>
  <si>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</si>
  <si>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</si>
  <si>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</si>
  <si>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</si>
  <si>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</si>
  <si>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</si>
  <si>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</si>
  <si>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</si>
  <si>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</si>
  <si>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</si>
  <si>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</si>
  <si>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</si>
  <si>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</si>
  <si>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</si>
  <si>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</si>
  <si>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</si>
  <si>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</si>
  <si>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</si>
  <si>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</si>
  <si>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</si>
  <si>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</si>
  <si>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</si>
  <si>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</si>
  <si>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</si>
  <si>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</si>
  <si>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</si>
  <si>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</si>
  <si>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</si>
  <si>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</si>
  <si>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</si>
  <si>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</si>
  <si>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</si>
  <si>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</si>
  <si>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</si>
  <si>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</si>
  <si>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</si>
  <si>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</si>
  <si>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</si>
  <si>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</si>
  <si>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</si>
  <si>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</si>
  <si>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</si>
  <si>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</si>
  <si>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</si>
  <si>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</si>
  <si>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</si>
  <si>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</si>
  <si>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</si>
  <si>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</si>
  <si>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</si>
  <si>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</si>
  <si>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</si>
  <si>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</si>
  <si>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</si>
  <si>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</si>
  <si>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</si>
  <si>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</si>
  <si>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</si>
  <si>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</si>
  <si>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</si>
  <si>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</si>
  <si>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</si>
  <si>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</si>
  <si>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</si>
  <si>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</si>
  <si>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</si>
  <si>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</si>
  <si>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</si>
  <si>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</si>
  <si>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</si>
  <si>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</si>
  <si>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</si>
  <si>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</si>
  <si>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</si>
  <si>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</si>
  <si>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</si>
  <si>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</si>
  <si>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</si>
  <si>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</si>
  <si>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</si>
  <si>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</si>
  <si>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</si>
  <si>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</si>
  <si>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</si>
  <si>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</si>
  <si>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</si>
  <si>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</si>
  <si>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</si>
  <si>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</si>
  <si>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</si>
  <si>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</si>
  <si>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</si>
  <si>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</si>
  <si>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</si>
  <si>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</si>
  <si>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</si>
  <si>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</si>
  <si>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</si>
  <si>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</si>
  <si>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</si>
  <si>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</si>
  <si>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</si>
  <si>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</si>
  <si>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</si>
  <si>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</si>
  <si>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</si>
  <si>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</si>
  <si>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</si>
  <si>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</si>
  <si>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</si>
  <si>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</si>
  <si>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</si>
  <si>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</si>
  <si>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</si>
  <si>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</si>
  <si>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</si>
  <si>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</si>
  <si>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</si>
  <si>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</si>
  <si>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</si>
  <si>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</si>
  <si>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</si>
  <si>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</si>
  <si>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</si>
  <si>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</si>
  <si>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</si>
  <si>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</si>
  <si>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</si>
  <si>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</si>
  <si>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</si>
  <si>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</si>
  <si>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</si>
  <si>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</si>
  <si>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</si>
  <si>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</si>
  <si>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</si>
  <si>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</si>
  <si>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</si>
  <si>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</si>
  <si>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</si>
  <si>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</si>
  <si>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</si>
  <si>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</si>
  <si>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</si>
  <si>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</si>
  <si>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</si>
  <si>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</si>
  <si>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</si>
  <si>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</si>
  <si>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</si>
  <si>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</si>
  <si>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</si>
  <si>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</si>
  <si>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</si>
  <si>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</si>
  <si>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</si>
  <si>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</si>
  <si>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</si>
  <si>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</si>
  <si>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</si>
  <si>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</si>
  <si>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</si>
  <si>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</si>
  <si>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</si>
  <si>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</si>
  <si>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</si>
  <si>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</si>
  <si>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</si>
  <si>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</si>
  <si>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</si>
  <si>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</si>
  <si>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</si>
  <si>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</si>
  <si>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</si>
  <si>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</si>
  <si>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</si>
  <si>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</si>
  <si>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</si>
  <si>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</si>
  <si>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</si>
  <si>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</si>
  <si>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</si>
  <si>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</si>
  <si>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</si>
  <si>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</si>
  <si>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</si>
  <si>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</si>
  <si>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</si>
  <si>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</si>
  <si>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</si>
  <si>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</si>
  <si>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</si>
  <si>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</si>
  <si>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</si>
  <si>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</si>
  <si>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</si>
  <si>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</si>
  <si>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</si>
  <si>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</si>
  <si>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</si>
  <si>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</si>
  <si>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</si>
  <si>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</si>
  <si>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</si>
  <si>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</si>
  <si>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</si>
  <si>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</si>
  <si>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</si>
  <si>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</si>
  <si>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</si>
  <si>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</si>
  <si>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</si>
  <si>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</si>
  <si>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</si>
  <si>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</si>
  <si>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</si>
  <si>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</si>
  <si>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</si>
  <si>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</si>
  <si>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</si>
  <si>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</si>
  <si>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</si>
  <si>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</si>
  <si>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</si>
  <si>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</si>
  <si>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</si>
  <si>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</si>
  <si>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</si>
  <si>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</si>
  <si>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</si>
  <si>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</si>
  <si>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</si>
  <si>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</si>
  <si>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</si>
  <si>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</si>
  <si>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</si>
  <si>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</si>
  <si>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</si>
  <si>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</si>
  <si>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</si>
  <si>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</si>
  <si>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</si>
  <si>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</si>
  <si>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</si>
  <si>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</si>
  <si>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</si>
  <si>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</si>
  <si>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</si>
  <si>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</si>
  <si>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</si>
  <si>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</si>
  <si>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</si>
  <si>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</si>
  <si>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</si>
  <si>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</si>
  <si>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</si>
  <si>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</si>
  <si>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</si>
  <si>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</si>
  <si>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</si>
  <si>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</si>
  <si>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</si>
  <si>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</si>
  <si>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</si>
  <si>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</si>
  <si>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</si>
  <si>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</si>
  <si>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</si>
  <si>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</si>
  <si>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</si>
  <si>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</si>
  <si>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</si>
  <si>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</si>
  <si>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</si>
  <si>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</si>
  <si>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</si>
  <si>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</si>
  <si>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</si>
  <si>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</si>
  <si>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</si>
  <si>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</si>
  <si>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</si>
  <si>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</si>
  <si>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</si>
  <si>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</si>
  <si>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</si>
  <si>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</si>
  <si>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</si>
  <si>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</si>
  <si>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</si>
  <si>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</si>
  <si>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</si>
  <si>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</si>
  <si>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</si>
  <si>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</si>
  <si>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</si>
  <si>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</si>
  <si>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</si>
  <si>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</si>
  <si>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</si>
  <si>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</si>
  <si>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</si>
  <si>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</si>
  <si>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</si>
  <si>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</si>
  <si>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</si>
  <si>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</si>
  <si>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</si>
  <si>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</si>
  <si>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</si>
  <si>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</si>
  <si>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</si>
  <si>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</si>
  <si>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</si>
  <si>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</si>
  <si>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</si>
  <si>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</si>
  <si>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</si>
  <si>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</si>
  <si>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</si>
  <si>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</si>
  <si>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</si>
  <si>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</si>
  <si>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</si>
  <si>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</si>
  <si>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</si>
  <si>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</si>
  <si>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</si>
  <si>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</si>
  <si>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</si>
  <si>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</si>
  <si>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</si>
  <si>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</si>
  <si>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</si>
  <si>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</si>
  <si>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</si>
  <si>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</si>
  <si>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</si>
  <si>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</si>
  <si>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</si>
  <si>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</si>
  <si>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</si>
  <si>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</si>
  <si>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</si>
  <si>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</si>
  <si>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</si>
  <si>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</si>
  <si>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</si>
  <si>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</si>
  <si>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</si>
  <si>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</si>
  <si>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</si>
  <si>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</si>
  <si>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</si>
  <si>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</si>
  <si>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</si>
  <si>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</si>
  <si>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</si>
  <si>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</si>
  <si>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</si>
  <si>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</si>
  <si>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</si>
  <si>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</si>
  <si>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</si>
  <si>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</si>
  <si>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</si>
  <si>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</si>
  <si>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</si>
  <si>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</si>
  <si>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</si>
  <si>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</si>
  <si>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</si>
  <si>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</si>
  <si>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</si>
  <si>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</si>
  <si>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</si>
  <si>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</si>
  <si>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</si>
  <si>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</si>
  <si>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</si>
  <si>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</si>
  <si>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</si>
  <si>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</si>
  <si>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</si>
  <si>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</si>
  <si>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</si>
  <si>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</si>
  <si>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</si>
  <si>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</si>
  <si>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</si>
  <si>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</si>
  <si>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</si>
  <si>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</si>
  <si>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</si>
  <si>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</si>
  <si>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</si>
  <si>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</si>
  <si>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</si>
  <si>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</si>
  <si>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</si>
  <si>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</si>
  <si>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</si>
  <si>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</si>
  <si>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</si>
  <si>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</si>
  <si>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</si>
  <si>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</si>
  <si>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</si>
  <si>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</si>
  <si>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</si>
  <si>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</si>
  <si>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</si>
  <si>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</si>
  <si>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</si>
  <si>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</si>
  <si>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</si>
  <si>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</si>
  <si>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</si>
  <si>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</si>
  <si>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</si>
  <si>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</si>
  <si>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</si>
  <si>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</si>
  <si>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</si>
  <si>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</si>
  <si>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</si>
  <si>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</si>
  <si>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</si>
  <si>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</si>
  <si>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</si>
  <si>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</si>
  <si>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</si>
  <si>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</si>
  <si>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</si>
  <si>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</si>
  <si>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</si>
  <si>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</si>
  <si>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</si>
  <si>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</si>
  <si>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</si>
  <si>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</si>
  <si>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</si>
  <si>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</si>
  <si>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</si>
  <si>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</si>
  <si>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</si>
  <si>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</si>
  <si>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</si>
  <si>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</si>
  <si>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</si>
  <si>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</si>
  <si>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</si>
  <si>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</si>
  <si>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</si>
  <si>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</si>
  <si>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</si>
  <si>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</si>
  <si>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</si>
  <si>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</si>
  <si>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</si>
  <si>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</si>
  <si>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</si>
  <si>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</si>
  <si>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</si>
  <si>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</si>
  <si>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</si>
  <si>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</si>
  <si>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</si>
  <si>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</si>
  <si>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</si>
  <si>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</si>
  <si>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</si>
  <si>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</si>
  <si>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</si>
  <si>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</si>
  <si>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</si>
  <si>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</si>
  <si>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</si>
  <si>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</si>
  <si>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</si>
  <si>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</si>
  <si>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</si>
  <si>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</si>
  <si>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</si>
  <si>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</si>
  <si>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</si>
  <si>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</si>
  <si>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</si>
  <si>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</si>
  <si>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</si>
  <si>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</si>
  <si>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</si>
  <si>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</si>
  <si>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</si>
  <si>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</si>
  <si>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</si>
  <si>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</si>
  <si>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</si>
  <si>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</si>
  <si>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</si>
  <si>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</si>
  <si>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</si>
  <si>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</si>
  <si>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</si>
  <si>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</si>
  <si>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</si>
  <si>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</si>
  <si>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</si>
  <si>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</si>
  <si>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</si>
  <si>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</si>
  <si>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</si>
  <si>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</si>
  <si>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</si>
  <si>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</si>
  <si>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</si>
  <si>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</si>
  <si>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</si>
  <si>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</si>
  <si>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</si>
  <si>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</si>
  <si>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</si>
  <si>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</si>
  <si>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</si>
  <si>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</si>
  <si>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</si>
  <si>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</si>
  <si>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</si>
  <si>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</si>
  <si>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</si>
  <si>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</si>
  <si>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</si>
  <si>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</si>
  <si>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</si>
  <si>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</si>
  <si>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</si>
  <si>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</si>
  <si>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</si>
  <si>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</si>
  <si>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</si>
  <si>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</si>
  <si>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</si>
  <si>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</si>
  <si>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</si>
  <si>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</si>
  <si>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</si>
  <si>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</si>
  <si>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</si>
  <si>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</si>
  <si>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</si>
  <si>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</si>
  <si>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</si>
  <si>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</si>
  <si>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</si>
  <si>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</si>
  <si>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</si>
  <si>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</si>
  <si>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</si>
  <si>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</si>
  <si>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</si>
  <si>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</si>
  <si>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</si>
  <si>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</si>
  <si>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</si>
  <si>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</si>
  <si>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</si>
  <si>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</si>
  <si>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</si>
  <si>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</si>
  <si>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</si>
  <si>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</si>
  <si>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</si>
  <si>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</si>
  <si>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</si>
  <si>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</si>
  <si>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</si>
  <si>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</si>
  <si>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</si>
  <si>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</si>
  <si>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</si>
  <si>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</si>
  <si>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</si>
  <si>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</si>
  <si>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</si>
  <si>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</si>
  <si>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</si>
  <si>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</si>
  <si>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</si>
  <si>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</si>
  <si>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</si>
  <si>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</si>
  <si>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</si>
  <si>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</si>
  <si>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</si>
  <si>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</si>
  <si>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</si>
  <si>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</si>
  <si>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</si>
  <si>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</si>
  <si>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</si>
  <si>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</si>
  <si>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</si>
  <si>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</si>
  <si>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</si>
  <si>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</si>
  <si>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</si>
  <si>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</si>
  <si>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</si>
  <si>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</si>
  <si>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</si>
  <si>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</si>
  <si>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</si>
  <si>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</si>
  <si>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</si>
  <si>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</si>
  <si>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</si>
  <si>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</si>
  <si>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</si>
  <si>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</si>
  <si>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</si>
  <si>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</si>
  <si>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</si>
  <si>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</si>
  <si>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</si>
  <si>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</si>
  <si>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</si>
  <si>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</si>
  <si>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</si>
  <si>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</si>
  <si>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</si>
  <si>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</si>
  <si>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</si>
  <si>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</si>
  <si>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</si>
  <si>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</si>
  <si>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</si>
  <si>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</si>
  <si>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</si>
  <si>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</si>
  <si>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</si>
  <si>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</si>
  <si>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</si>
  <si>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</si>
  <si>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</si>
  <si>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</si>
  <si>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</si>
  <si>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</si>
  <si>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</si>
  <si>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</si>
  <si>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</si>
  <si>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</si>
  <si>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</si>
  <si>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</si>
  <si>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</si>
  <si>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</si>
  <si>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</si>
  <si>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</si>
  <si>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</si>
  <si>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</si>
  <si>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</si>
  <si>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</si>
  <si>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</si>
  <si>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</si>
  <si>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</si>
  <si>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</si>
  <si>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</si>
  <si>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</si>
  <si>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</si>
  <si>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</si>
  <si>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</si>
  <si>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</si>
  <si>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</si>
  <si>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</si>
  <si>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</si>
  <si>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</si>
  <si>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</si>
  <si>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</si>
  <si>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</si>
  <si>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</si>
  <si>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</si>
  <si>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</si>
  <si>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</si>
  <si>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</si>
  <si>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</si>
  <si>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</si>
  <si>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</si>
  <si>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</si>
  <si>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</si>
  <si>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</si>
  <si>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</si>
  <si>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</si>
  <si>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</si>
  <si>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</si>
  <si>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</si>
  <si>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</si>
  <si>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</si>
  <si>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</si>
  <si>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</si>
  <si>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</si>
  <si>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</si>
  <si>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</si>
  <si>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</si>
  <si>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</si>
  <si>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</si>
  <si>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</si>
  <si>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</si>
  <si>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</si>
  <si>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</si>
  <si>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</si>
  <si>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</si>
  <si>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</si>
  <si>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</si>
  <si>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</si>
  <si>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</si>
  <si>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</si>
  <si>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</si>
  <si>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</si>
  <si>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</si>
  <si>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</si>
  <si>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</si>
  <si>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</si>
  <si>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</si>
  <si>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</si>
  <si>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</si>
  <si>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</si>
  <si>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</si>
  <si>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</si>
  <si>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</si>
  <si>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</si>
  <si>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</si>
  <si>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</si>
  <si>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</si>
  <si>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</si>
  <si>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</si>
  <si>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</si>
  <si>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</si>
  <si>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</si>
  <si>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</si>
  <si>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</si>
  <si>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</si>
  <si>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</si>
  <si>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</si>
  <si>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</si>
  <si>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</si>
  <si>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</si>
  <si>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</si>
  <si>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</si>
  <si>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</si>
  <si>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</si>
  <si>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</si>
  <si>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</si>
  <si>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</si>
  <si>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</si>
  <si>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</si>
  <si>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</si>
  <si>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</si>
  <si>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</si>
  <si>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</si>
  <si>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</si>
  <si>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</si>
  <si>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</si>
  <si>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</si>
  <si>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</si>
  <si>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</si>
  <si>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</si>
  <si>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</si>
  <si>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</si>
  <si>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</si>
  <si>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</si>
  <si>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</si>
  <si>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</si>
  <si>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</si>
  <si>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</si>
  <si>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</si>
  <si>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</si>
  <si>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</si>
  <si>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</si>
  <si>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</si>
  <si>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</si>
  <si>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</si>
  <si>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</si>
  <si>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</si>
  <si>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</si>
  <si>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</si>
  <si>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</si>
  <si>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</si>
  <si>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</si>
  <si>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</si>
  <si>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</si>
  <si>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</si>
  <si>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</si>
  <si>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</si>
  <si>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</si>
  <si>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</si>
  <si>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</si>
  <si>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</si>
  <si>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</si>
  <si>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</si>
  <si>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</si>
  <si>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</si>
  <si>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</si>
  <si>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</si>
  <si>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</si>
  <si>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</si>
  <si>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</si>
  <si>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</si>
  <si>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</si>
  <si>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</si>
  <si>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</si>
  <si>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</si>
  <si>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</si>
  <si>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</si>
  <si>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</si>
  <si>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</si>
  <si>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</si>
  <si>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</si>
  <si>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</si>
  <si>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</si>
  <si>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</si>
  <si>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</si>
  <si>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</si>
  <si>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</si>
  <si>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</si>
  <si>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</si>
  <si>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</si>
  <si>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</si>
  <si>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</si>
  <si>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</si>
  <si>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</si>
  <si>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</si>
  <si>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</si>
  <si>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</si>
  <si>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</si>
  <si>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</si>
  <si>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</si>
  <si>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</si>
  <si>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</si>
  <si>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</si>
  <si>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</si>
  <si>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</si>
  <si>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</si>
  <si>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</si>
  <si>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</si>
  <si>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</si>
  <si>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</si>
  <si>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</si>
  <si>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</si>
  <si>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</si>
  <si>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</si>
  <si>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</si>
  <si>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</si>
  <si>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</si>
  <si>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</si>
  <si>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</si>
  <si>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</si>
  <si>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</si>
  <si>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</si>
  <si>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</si>
  <si>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</si>
  <si>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</si>
  <si>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</si>
  <si>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</si>
  <si>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</si>
  <si>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</si>
  <si>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</si>
  <si>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</si>
  <si>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</si>
  <si>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</si>
  <si>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</si>
  <si>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</si>
  <si>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</si>
  <si>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</si>
  <si>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</si>
  <si>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</si>
  <si>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</si>
  <si>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</si>
  <si>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</si>
  <si>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</si>
  <si>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</si>
  <si>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</si>
  <si>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</si>
  <si>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</si>
  <si>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</si>
  <si>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</si>
  <si>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</si>
  <si>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</si>
  <si>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</si>
  <si>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</si>
  <si>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</si>
  <si>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</si>
  <si>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</si>
  <si>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</si>
  <si>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</si>
  <si>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</si>
  <si>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</si>
  <si>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</si>
  <si>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</si>
  <si>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</si>
  <si>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</si>
  <si>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</si>
  <si>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</si>
  <si>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</si>
  <si>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</si>
  <si>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</si>
  <si>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</si>
  <si>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</si>
  <si>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</si>
  <si>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</si>
  <si>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</si>
  <si>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</si>
  <si>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</si>
  <si>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</si>
  <si>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</si>
  <si>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</si>
  <si>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</si>
  <si>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</si>
  <si>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</si>
  <si>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</si>
  <si>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</si>
  <si>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</si>
  <si>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</si>
  <si>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</si>
  <si>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</si>
  <si>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</si>
  <si>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</si>
  <si>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</si>
  <si>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</si>
  <si>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</si>
  <si>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</si>
  <si>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</si>
  <si>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</si>
  <si>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</si>
  <si>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</si>
  <si>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</si>
  <si>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</si>
  <si>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</si>
  <si>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</si>
  <si>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</si>
  <si>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</si>
  <si>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</si>
  <si>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</si>
  <si>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</si>
  <si>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</si>
  <si>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</si>
  <si>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</si>
  <si>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</si>
  <si>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</si>
  <si>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</si>
  <si>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</si>
  <si>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</si>
  <si>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</si>
  <si>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</si>
  <si>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</si>
  <si>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</si>
  <si>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</si>
  <si>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</si>
  <si>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</si>
  <si>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</si>
  <si>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</si>
  <si>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</si>
  <si>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</si>
  <si>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</si>
  <si>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</si>
  <si>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</si>
  <si>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</si>
  <si>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</si>
  <si>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</si>
  <si>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</si>
  <si>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</si>
  <si>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</si>
  <si>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</si>
  <si>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</si>
  <si>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</si>
  <si>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</si>
  <si>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</si>
  <si>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</si>
  <si>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</si>
  <si>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</si>
  <si>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</si>
  <si>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</si>
  <si>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</si>
  <si>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</si>
  <si>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</si>
  <si>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</si>
  <si>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</si>
  <si>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</si>
  <si>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</si>
  <si>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</si>
  <si>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</si>
  <si>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</si>
  <si>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</si>
  <si>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</si>
  <si>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</si>
  <si>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</si>
  <si>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</si>
  <si>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</si>
  <si>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</si>
  <si>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</si>
  <si>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</si>
  <si>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</si>
  <si>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</si>
  <si>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</si>
  <si>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</si>
  <si>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</si>
  <si>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</si>
  <si>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</si>
  <si>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</si>
  <si>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</si>
  <si>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</si>
  <si>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</si>
  <si>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</si>
  <si>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</si>
  <si>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</si>
  <si>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</si>
  <si>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</si>
  <si>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</si>
  <si>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</si>
  <si>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</si>
  <si>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</si>
  <si>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</si>
  <si>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</si>
  <si>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</si>
  <si>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</si>
  <si>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</si>
  <si>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</si>
  <si>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</si>
  <si>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</si>
  <si>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</si>
  <si>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</si>
  <si>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</si>
  <si>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</si>
  <si>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</si>
  <si>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</si>
  <si>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</si>
  <si>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</si>
  <si>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</si>
  <si>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</si>
  <si>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</si>
  <si>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</si>
  <si>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</si>
  <si>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</si>
  <si>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</si>
  <si>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</si>
  <si>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</si>
  <si>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</si>
  <si>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</si>
  <si>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</si>
  <si>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</si>
  <si>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</si>
  <si>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</si>
  <si>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</si>
  <si>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</si>
  <si>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</si>
  <si>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</si>
  <si>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</si>
  <si>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</si>
  <si>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</si>
  <si>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</si>
  <si>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</si>
  <si>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</si>
  <si>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</si>
  <si>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</si>
  <si>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</si>
  <si>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</si>
  <si>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</si>
  <si>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</si>
  <si>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</si>
  <si>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</si>
  <si>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</si>
  <si>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</si>
  <si>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</si>
  <si>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</si>
  <si>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</si>
  <si>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</si>
  <si>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</si>
  <si>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</si>
  <si>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</si>
  <si>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</si>
  <si>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</si>
  <si>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</si>
  <si>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</si>
  <si>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</si>
  <si>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</si>
  <si>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</si>
  <si>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</si>
  <si>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</si>
  <si>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</si>
  <si>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</si>
  <si>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</si>
  <si>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</si>
  <si>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</si>
  <si>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</si>
  <si>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</si>
  <si>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</si>
  <si>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</si>
  <si>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</si>
  <si>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</si>
  <si>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</si>
  <si>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</si>
  <si>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</si>
  <si>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</si>
  <si>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</si>
  <si>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</si>
  <si>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</si>
  <si>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</si>
  <si>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</si>
  <si>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</si>
  <si>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</si>
  <si>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</si>
  <si>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</si>
  <si>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</si>
  <si>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</si>
  <si>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</si>
  <si>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</si>
  <si>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</si>
  <si>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</si>
  <si>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</si>
  <si>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</si>
  <si>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</si>
  <si>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</si>
  <si>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</si>
  <si>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</si>
  <si>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</si>
  <si>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</si>
  <si>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</si>
  <si>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</si>
  <si>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</si>
  <si>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</si>
  <si>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</si>
  <si>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</si>
  <si>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</si>
  <si>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</si>
  <si>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</si>
  <si>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</si>
  <si>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</si>
  <si>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</si>
  <si>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</si>
  <si>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</si>
  <si>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</si>
  <si>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</si>
  <si>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</si>
  <si>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</si>
  <si>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</si>
  <si>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</si>
  <si>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</si>
  <si>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</si>
  <si>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</si>
  <si>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</si>
  <si>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</si>
  <si>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</si>
  <si>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</si>
  <si>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</si>
  <si>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</si>
  <si>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</si>
  <si>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</si>
  <si>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</si>
  <si>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</si>
  <si>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</si>
  <si>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</si>
  <si>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</si>
  <si>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</si>
  <si>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</si>
  <si>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</si>
  <si>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</si>
  <si>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</si>
  <si>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</si>
  <si>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</si>
  <si>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</si>
  <si>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</si>
  <si>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</si>
  <si>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</si>
  <si>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</si>
  <si>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</si>
  <si>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</si>
  <si>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</si>
  <si>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</si>
  <si>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</si>
  <si>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</si>
  <si>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</si>
  <si>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</si>
  <si>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</si>
  <si>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</si>
  <si>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</si>
  <si>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</si>
  <si>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</si>
  <si>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</si>
  <si>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</si>
  <si>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</si>
  <si>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</si>
  <si>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</si>
  <si>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</si>
  <si>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</si>
  <si>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</si>
  <si>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</si>
  <si>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</si>
  <si>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</si>
  <si>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</si>
  <si>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</si>
  <si>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</si>
  <si>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</si>
  <si>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</si>
  <si>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</si>
  <si>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</si>
  <si>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</si>
  <si>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</si>
  <si>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</si>
  <si>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</si>
  <si>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</si>
  <si>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</si>
  <si>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</si>
  <si>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</si>
  <si>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</si>
  <si>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</si>
  <si>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</si>
  <si>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</si>
  <si>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</si>
  <si>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</si>
  <si>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</si>
  <si>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</si>
  <si>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</si>
  <si>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</si>
  <si>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</si>
  <si>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</si>
  <si>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</si>
  <si>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</si>
  <si>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</si>
  <si>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</si>
  <si>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</si>
  <si>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</si>
  <si>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</si>
  <si>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</si>
  <si>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</si>
  <si>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</si>
  <si>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</si>
  <si>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</si>
  <si>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</si>
  <si>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</si>
  <si>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</si>
  <si>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</si>
  <si>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</si>
  <si>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</si>
  <si>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</si>
  <si>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</si>
  <si>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</si>
  <si>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</si>
  <si>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</si>
  <si>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</si>
  <si>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</si>
  <si>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</si>
  <si>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</si>
  <si>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</si>
  <si>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</si>
  <si>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</si>
  <si>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</si>
  <si>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</si>
  <si>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</si>
  <si>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</si>
  <si>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</si>
  <si>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</si>
  <si>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</si>
  <si>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</si>
  <si>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</si>
  <si>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</si>
  <si>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</si>
  <si>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</si>
  <si>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</si>
  <si>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</si>
  <si>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</si>
  <si>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</si>
  <si>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</si>
  <si>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</si>
  <si>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</si>
  <si>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</si>
  <si>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</si>
  <si>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</si>
  <si>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</si>
  <si>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</si>
  <si>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</si>
  <si>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</si>
  <si>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</si>
  <si>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</si>
  <si>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</si>
  <si>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</si>
  <si>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</si>
  <si>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</si>
  <si>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</si>
  <si>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</si>
  <si>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</si>
  <si>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</si>
  <si>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</si>
  <si>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</si>
  <si>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</si>
  <si>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</si>
  <si>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</si>
  <si>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</si>
  <si>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</si>
  <si>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</si>
  <si>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</si>
  <si>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</si>
  <si>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</si>
  <si>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</si>
  <si>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</si>
  <si>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</si>
  <si>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</si>
  <si>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</si>
  <si>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</si>
  <si>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</si>
  <si>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</si>
  <si>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</si>
  <si>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</si>
  <si>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</si>
  <si>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</si>
  <si>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</si>
  <si>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</si>
  <si>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</si>
  <si>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</si>
  <si>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</si>
  <si>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</si>
  <si>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</si>
  <si>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</si>
  <si>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</si>
  <si>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</si>
  <si>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</si>
  <si>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</si>
  <si>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</si>
  <si>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</si>
  <si>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</si>
  <si>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</si>
  <si>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</si>
  <si>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</si>
  <si>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</si>
  <si>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</si>
  <si>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</si>
  <si>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</si>
  <si>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</si>
  <si>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</si>
  <si>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</si>
  <si>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</si>
  <si>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</si>
  <si>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</si>
  <si>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</si>
  <si>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</si>
  <si>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</si>
  <si>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</si>
  <si>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</si>
  <si>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</si>
  <si>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</si>
  <si>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</si>
  <si>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</si>
  <si>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</si>
  <si>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</si>
  <si>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</si>
  <si>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</si>
  <si>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</si>
  <si>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</si>
  <si>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</si>
  <si>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</si>
  <si>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</si>
  <si>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</si>
  <si>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</si>
  <si>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</si>
  <si>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</si>
  <si>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</si>
  <si>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</si>
  <si>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</si>
  <si>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</si>
  <si>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</si>
  <si>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</si>
  <si>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</si>
  <si>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</si>
  <si>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</si>
  <si>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</si>
  <si>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</si>
  <si>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</si>
  <si>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</si>
  <si>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</si>
  <si>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</si>
  <si>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</si>
  <si>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</si>
  <si>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</si>
  <si>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</si>
  <si>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</si>
  <si>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</si>
  <si>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</si>
  <si>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</si>
  <si>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</si>
  <si>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</si>
  <si>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</si>
  <si>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</si>
  <si>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</si>
  <si>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</si>
  <si>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</si>
  <si>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</si>
  <si>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</si>
  <si>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</si>
  <si>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</si>
  <si>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</si>
  <si>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</si>
  <si>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</si>
  <si>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</si>
  <si>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</si>
  <si>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</si>
  <si>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</si>
  <si>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</si>
  <si>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</si>
  <si>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</si>
  <si>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</si>
  <si>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</si>
  <si>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</si>
  <si>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</si>
  <si>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</si>
  <si>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</si>
  <si>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</si>
  <si>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</si>
  <si>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</si>
  <si>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</si>
  <si>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</si>
  <si>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</si>
  <si>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</si>
  <si>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</si>
  <si>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</si>
  <si>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</si>
  <si>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</si>
  <si>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</si>
  <si>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</si>
  <si>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</si>
  <si>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</si>
  <si>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</si>
  <si>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</si>
  <si>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</si>
  <si>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</si>
  <si>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</si>
  <si>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</si>
  <si>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</si>
  <si>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</si>
  <si>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</si>
  <si>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</si>
  <si>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</si>
  <si>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</si>
  <si>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</si>
  <si>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</si>
  <si>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</si>
  <si>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</si>
  <si>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</si>
  <si>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</si>
  <si>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</si>
  <si>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</si>
  <si>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</si>
  <si>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</si>
  <si>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</si>
  <si>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</si>
  <si>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</si>
  <si>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</si>
  <si>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</si>
  <si>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</si>
  <si>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</si>
  <si>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</si>
  <si>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</si>
  <si>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</si>
  <si>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</si>
  <si>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</si>
  <si>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</si>
  <si>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</si>
  <si>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</si>
  <si>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</si>
  <si>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</si>
  <si>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</si>
  <si>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</si>
  <si>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</si>
  <si>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</si>
  <si>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</si>
  <si>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</si>
  <si>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</si>
  <si>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</si>
  <si>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</si>
  <si>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</si>
  <si>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</si>
  <si>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</si>
  <si>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</si>
  <si>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</si>
  <si>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</si>
  <si>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</si>
  <si>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</si>
  <si>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</si>
  <si>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</si>
  <si>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</si>
  <si>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</si>
  <si>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</si>
  <si>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</si>
  <si>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</si>
  <si>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</si>
  <si>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</si>
  <si>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</si>
  <si>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</si>
  <si>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</si>
  <si>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</si>
  <si>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</si>
  <si>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</si>
  <si>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</si>
  <si>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</si>
  <si>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</si>
  <si>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</si>
  <si>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</si>
  <si>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</si>
  <si>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</si>
  <si>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</si>
  <si>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</si>
  <si>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</si>
  <si>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</si>
  <si>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</si>
  <si>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</si>
  <si>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</si>
  <si>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</si>
  <si>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</si>
  <si>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</si>
  <si>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</si>
  <si>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</si>
  <si>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</si>
  <si>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</si>
  <si>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</si>
  <si>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</si>
  <si>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</si>
  <si>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</si>
  <si>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</si>
  <si>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</si>
  <si>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</si>
  <si>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</si>
  <si>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</si>
  <si>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</si>
  <si>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</si>
  <si>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</si>
  <si>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</si>
  <si>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</si>
  <si>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</si>
  <si>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</si>
  <si>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</si>
  <si>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</si>
  <si>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</si>
  <si>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</si>
  <si>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</si>
  <si>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</si>
  <si>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</si>
  <si>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</si>
  <si>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</si>
  <si>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</si>
  <si>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</si>
  <si>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</si>
  <si>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</si>
  <si>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</si>
  <si>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</si>
  <si>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</si>
  <si>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</si>
  <si>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</si>
  <si>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</si>
  <si>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</si>
  <si>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</si>
  <si>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</si>
  <si>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</si>
  <si>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</si>
  <si>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</si>
  <si>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</si>
  <si>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</si>
  <si>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</si>
  <si>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</si>
  <si>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</si>
  <si>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</si>
  <si>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</si>
  <si>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</si>
  <si>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</si>
  <si>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</si>
  <si>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</si>
  <si>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</si>
  <si>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</si>
  <si>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</si>
  <si>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</si>
  <si>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</si>
  <si>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</si>
  <si>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</si>
  <si>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</si>
  <si>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</si>
  <si>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</si>
  <si>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</si>
  <si>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</si>
  <si>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</si>
  <si>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</si>
  <si>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</si>
  <si>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</si>
  <si>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</si>
  <si>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</si>
  <si>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</si>
  <si>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</si>
  <si>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</si>
  <si>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</si>
  <si>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</si>
  <si>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</si>
  <si>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</si>
  <si>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</si>
  <si>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</si>
  <si>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</si>
  <si>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</si>
  <si>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</si>
  <si>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</si>
  <si>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</si>
  <si>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</si>
  <si>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</si>
  <si>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</si>
  <si>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</si>
  <si>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</si>
  <si>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</si>
  <si>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</si>
  <si>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</si>
  <si>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</si>
  <si>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</si>
  <si>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</si>
  <si>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</si>
  <si>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</si>
  <si>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</si>
  <si>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</si>
  <si>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</si>
  <si>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</si>
  <si>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</si>
  <si>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</si>
  <si>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</si>
  <si>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</si>
  <si>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</si>
  <si>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</si>
  <si>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</si>
  <si>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</si>
  <si>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</si>
  <si>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</si>
  <si>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</si>
  <si>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</si>
  <si>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</si>
  <si>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</si>
  <si>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</si>
  <si>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</si>
  <si>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</si>
  <si>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</si>
  <si>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</si>
  <si>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</si>
  <si>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</si>
  <si>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</si>
  <si>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</si>
  <si>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</si>
  <si>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</si>
  <si>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</si>
  <si>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</si>
  <si>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</si>
  <si>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</si>
  <si>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</si>
  <si>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</si>
  <si>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</si>
  <si>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</si>
  <si>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</si>
  <si>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</si>
  <si>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</si>
  <si>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</si>
  <si>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</si>
  <si>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</si>
  <si>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</si>
  <si>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</si>
  <si>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</si>
  <si>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</si>
  <si>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</si>
  <si>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</si>
  <si>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</si>
  <si>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</si>
  <si>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</si>
  <si>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</si>
  <si>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</si>
  <si>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</si>
  <si>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</si>
  <si>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</si>
  <si>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</si>
  <si>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</si>
  <si>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</si>
  <si>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</si>
  <si>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</si>
  <si>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</si>
  <si>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</si>
  <si>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</si>
  <si>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</si>
  <si>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</si>
  <si>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</si>
  <si>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</si>
  <si>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</si>
  <si>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</si>
  <si>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</si>
  <si>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</si>
  <si>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</si>
  <si>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</si>
  <si>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</si>
  <si>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</si>
  <si>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</si>
  <si>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</si>
  <si>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</si>
  <si>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</si>
  <si>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</si>
  <si>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</si>
  <si>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</si>
  <si>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</si>
  <si>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</si>
  <si>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</si>
  <si>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</si>
  <si>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</si>
  <si>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</si>
  <si>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</si>
  <si>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</si>
  <si>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</si>
  <si>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</si>
  <si>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</si>
  <si>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</si>
  <si>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</si>
  <si>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</si>
  <si>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</si>
  <si>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</si>
  <si>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</si>
  <si>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</si>
  <si>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</si>
  <si>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</si>
  <si>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</si>
  <si>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</si>
  <si>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</si>
  <si>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</si>
  <si>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</si>
  <si>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</si>
  <si>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</si>
  <si>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</si>
  <si>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</si>
  <si>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</si>
  <si>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</si>
  <si>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</si>
  <si>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</si>
  <si>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</si>
  <si>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</si>
  <si>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</si>
  <si>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</si>
  <si>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</si>
  <si>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</si>
  <si>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</si>
  <si>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</si>
  <si>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</si>
  <si>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</si>
  <si>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</si>
  <si>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</si>
  <si>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</si>
  <si>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</si>
  <si>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</si>
  <si>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</si>
  <si>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</si>
  <si>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</si>
  <si>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</si>
  <si>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</si>
  <si>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</si>
  <si>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</si>
  <si>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</si>
  <si>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</si>
  <si>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</si>
  <si>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</si>
  <si>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</si>
  <si>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</si>
  <si>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</si>
  <si>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</si>
  <si>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</si>
  <si>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</si>
  <si>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</si>
  <si>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</si>
  <si>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</si>
  <si>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</si>
  <si>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</si>
  <si>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</si>
  <si>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</si>
  <si>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</si>
  <si>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</si>
  <si>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</si>
  <si>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</si>
  <si>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</si>
  <si>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</si>
  <si>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</si>
  <si>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</si>
  <si>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</si>
  <si>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</si>
  <si>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</si>
  <si>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</si>
  <si>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</si>
  <si>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</si>
  <si>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</si>
  <si>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</si>
  <si>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</si>
  <si>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</si>
  <si>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</si>
  <si>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</si>
  <si>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</si>
  <si>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</si>
  <si>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</si>
  <si>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</si>
  <si>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</si>
  <si>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</si>
  <si>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</si>
  <si>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</si>
  <si>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</si>
  <si>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</si>
  <si>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</si>
  <si>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</si>
  <si>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</si>
  <si>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</si>
  <si>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</si>
  <si>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</si>
  <si>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</si>
  <si>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</si>
  <si>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</si>
  <si>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</si>
  <si>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</si>
  <si>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</si>
  <si>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</si>
  <si>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</si>
  <si>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</si>
  <si>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</si>
  <si>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</si>
  <si>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</si>
  <si>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</si>
  <si>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</si>
  <si>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</si>
  <si>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</si>
  <si>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</si>
  <si>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</si>
  <si>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</si>
  <si>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</si>
  <si>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</si>
  <si>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</si>
  <si>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</si>
  <si>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</si>
  <si>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</si>
  <si>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</si>
  <si>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</si>
  <si>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</si>
  <si>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</si>
  <si>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</si>
  <si>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</si>
  <si>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</si>
  <si>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</si>
  <si>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</si>
  <si>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</si>
  <si>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</si>
  <si>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</si>
  <si>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</si>
  <si>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</si>
  <si>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</si>
  <si>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</si>
  <si>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</si>
  <si>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</si>
  <si>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</si>
  <si>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</si>
  <si>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</si>
  <si>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</si>
  <si>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</si>
  <si>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</si>
  <si>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</si>
  <si>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</si>
  <si>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</si>
  <si>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</si>
  <si>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</si>
  <si>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</si>
  <si>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</si>
  <si>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</si>
  <si>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</si>
  <si>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</si>
  <si>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</si>
  <si>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</si>
  <si>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</si>
  <si>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</si>
  <si>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</si>
  <si>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</si>
  <si>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</si>
  <si>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</si>
  <si>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</si>
  <si>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</si>
  <si>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</si>
  <si>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</si>
  <si>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</si>
  <si>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</si>
  <si>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</si>
  <si>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</si>
  <si>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</si>
  <si>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</si>
  <si>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</si>
  <si>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</si>
  <si>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</si>
  <si>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</si>
  <si>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</si>
  <si>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</si>
  <si>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</si>
  <si>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</si>
  <si>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</si>
  <si>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</si>
  <si>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</si>
  <si>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</si>
  <si>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</si>
  <si>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</si>
  <si>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</si>
  <si>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</si>
  <si>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</si>
  <si>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</si>
  <si>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</si>
  <si>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</si>
  <si>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</si>
  <si>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</si>
  <si>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</si>
  <si>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</si>
  <si>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</si>
  <si>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</si>
  <si>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</si>
  <si>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</si>
  <si>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</si>
  <si>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</si>
  <si>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</si>
  <si>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</si>
  <si>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</si>
  <si>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</si>
  <si>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</si>
  <si>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</si>
  <si>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</si>
  <si>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</si>
  <si>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</si>
  <si>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</si>
  <si>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</si>
  <si>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</si>
  <si>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</si>
  <si>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</si>
  <si>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</si>
  <si>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</si>
  <si>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</si>
  <si>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</si>
  <si>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</si>
  <si>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</si>
  <si>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</si>
  <si>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</si>
  <si>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</si>
  <si>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</si>
  <si>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</si>
  <si>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</si>
  <si>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</si>
  <si>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</si>
  <si>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</si>
  <si>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</si>
  <si>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</si>
  <si>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</si>
  <si>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</si>
  <si>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</si>
  <si>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</si>
  <si>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</si>
  <si>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</si>
  <si>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</si>
  <si>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</si>
  <si>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</si>
  <si>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</si>
  <si>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</si>
  <si>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</si>
  <si>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</si>
  <si>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</si>
  <si>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</si>
  <si>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</si>
  <si>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</si>
  <si>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</si>
  <si>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</si>
  <si>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</si>
  <si>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</si>
  <si>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</si>
  <si>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</si>
  <si>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</si>
  <si>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</si>
  <si>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</si>
  <si>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</si>
  <si>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</si>
  <si>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</si>
  <si>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</si>
  <si>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</si>
  <si>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</si>
  <si>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</si>
  <si>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</si>
  <si>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</si>
  <si>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</si>
  <si>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</si>
  <si>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</si>
  <si>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</si>
  <si>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</si>
  <si>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</si>
  <si>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</si>
  <si>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</si>
  <si>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</si>
  <si>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</si>
  <si>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</si>
  <si>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</si>
  <si>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</si>
  <si>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</si>
  <si>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</si>
  <si>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</si>
  <si>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</si>
  <si>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</si>
  <si>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</si>
  <si>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</si>
  <si>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</si>
  <si>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</si>
  <si>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</si>
  <si>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</si>
  <si>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</si>
  <si>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</si>
  <si>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</si>
  <si>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</si>
  <si>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</si>
  <si>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</si>
  <si>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</si>
  <si>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</si>
  <si>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</si>
  <si>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</si>
  <si>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</si>
  <si>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</si>
  <si>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</si>
  <si>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</si>
  <si>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</si>
  <si>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</si>
  <si>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</si>
  <si>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</si>
  <si>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</si>
  <si>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</si>
  <si>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</si>
  <si>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</si>
  <si>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</si>
  <si>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</si>
  <si>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</si>
  <si>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</si>
  <si>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</si>
  <si>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</si>
  <si>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</si>
  <si>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</si>
  <si>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</si>
  <si>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</si>
  <si>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</si>
  <si>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</si>
  <si>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</si>
  <si>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</si>
  <si>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</si>
  <si>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</si>
  <si>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</si>
  <si>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</si>
  <si>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</si>
  <si>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</si>
  <si>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</si>
  <si>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</si>
  <si>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</si>
  <si>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</si>
  <si>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</si>
  <si>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</si>
  <si>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</si>
  <si>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</si>
  <si>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</si>
  <si>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</si>
  <si>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</si>
  <si>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</si>
  <si>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</si>
  <si>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</si>
  <si>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</si>
  <si>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</si>
  <si>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</si>
  <si>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</si>
  <si>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</si>
  <si>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</si>
  <si>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</si>
  <si>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</si>
  <si>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</si>
  <si>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</si>
  <si>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</si>
  <si>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</si>
  <si>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</si>
  <si>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</si>
  <si>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</si>
  <si>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</si>
  <si>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</si>
  <si>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</si>
  <si>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</si>
  <si>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</si>
  <si>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</si>
  <si>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</si>
  <si>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</si>
  <si>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</si>
  <si>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</si>
  <si>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</si>
  <si>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</si>
  <si>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</si>
  <si>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</si>
  <si>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</si>
  <si>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</si>
  <si>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</si>
  <si>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</si>
  <si>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</si>
  <si>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</si>
  <si>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</si>
  <si>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</si>
  <si>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</si>
  <si>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</si>
  <si>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</si>
  <si>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</si>
  <si>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</si>
  <si>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</si>
  <si>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</si>
  <si>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</si>
  <si>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</si>
  <si>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</si>
  <si>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</si>
  <si>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</si>
  <si>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</si>
  <si>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</si>
  <si>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</si>
  <si>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</si>
  <si>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</si>
  <si>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</si>
  <si>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</si>
  <si>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</si>
  <si>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</si>
  <si>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</si>
  <si>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</si>
  <si>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</si>
  <si>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</si>
  <si>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</si>
  <si>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</si>
  <si>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</si>
  <si>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</si>
  <si>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</si>
  <si>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</si>
  <si>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</si>
  <si>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</si>
  <si>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</si>
  <si>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</si>
  <si>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</si>
  <si>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</si>
  <si>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</si>
  <si>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</si>
  <si>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</si>
  <si>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</si>
  <si>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</si>
  <si>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</si>
  <si>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</si>
  <si>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</si>
  <si>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</si>
  <si>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</si>
  <si>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</si>
  <si>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</si>
  <si>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</si>
  <si>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</si>
  <si>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</si>
  <si>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</si>
  <si>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</si>
  <si>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</si>
  <si>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</si>
  <si>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</si>
  <si>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</si>
  <si>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</si>
  <si>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</si>
  <si>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</si>
  <si>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</si>
  <si>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</si>
  <si>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</si>
  <si>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</si>
  <si>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</si>
  <si>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</si>
  <si>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</si>
  <si>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</si>
  <si>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</si>
  <si>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</si>
  <si>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</si>
  <si>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</si>
  <si>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</si>
  <si>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</si>
  <si>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</si>
  <si>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</si>
  <si>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</si>
  <si>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</si>
  <si>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</si>
  <si>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</si>
  <si>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</si>
  <si>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</si>
  <si>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</si>
  <si>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</si>
  <si>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</si>
  <si>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</si>
  <si>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</si>
  <si>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</si>
  <si>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</si>
  <si>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</si>
  <si>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</si>
  <si>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</si>
  <si>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</si>
  <si>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</si>
  <si>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</si>
  <si>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</si>
  <si>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</si>
  <si>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</si>
  <si>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</si>
  <si>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</si>
  <si>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</si>
  <si>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</si>
  <si>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</si>
  <si>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</si>
  <si>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</si>
  <si>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</si>
  <si>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</si>
  <si>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</si>
  <si>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</si>
  <si>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</si>
  <si>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</si>
  <si>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</si>
  <si>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</si>
  <si>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</si>
  <si>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</si>
  <si>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</si>
  <si>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</si>
  <si>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</si>
  <si>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</si>
  <si>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</si>
  <si>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</si>
  <si>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</si>
  <si>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</si>
  <si>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</si>
  <si>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</si>
  <si>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</si>
  <si>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</si>
  <si>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</si>
  <si>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</si>
  <si>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</si>
  <si>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</si>
  <si>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</si>
  <si>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</si>
  <si>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</si>
  <si>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</si>
  <si>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</si>
  <si>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</si>
  <si>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</si>
  <si>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</si>
  <si>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</si>
  <si>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</si>
  <si>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</si>
  <si>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</si>
  <si>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</si>
  <si>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</si>
  <si>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</si>
  <si>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</si>
  <si>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</si>
  <si>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</si>
  <si>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</si>
  <si>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</si>
  <si>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</si>
  <si>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</si>
  <si>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</si>
  <si>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</si>
  <si>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</si>
  <si>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</si>
  <si>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</si>
  <si>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</si>
  <si>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</si>
  <si>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</si>
  <si>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</si>
  <si>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</si>
  <si>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</si>
  <si>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</si>
  <si>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</si>
  <si>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</si>
  <si>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</si>
  <si>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</si>
  <si>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</si>
  <si>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</si>
  <si>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</si>
  <si>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</si>
  <si>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</si>
  <si>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</si>
  <si>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</si>
  <si>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</si>
  <si>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</si>
  <si>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</si>
  <si>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</si>
  <si>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</si>
  <si>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</si>
  <si>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</si>
  <si>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</si>
  <si>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</si>
  <si>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</si>
  <si>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</si>
  <si>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</si>
  <si>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</si>
  <si>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</si>
  <si>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</si>
  <si>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</si>
  <si>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</si>
  <si>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</si>
  <si>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</si>
  <si>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</si>
  <si>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</si>
  <si>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</si>
  <si>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</si>
  <si>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</si>
  <si>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</si>
  <si>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</si>
  <si>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</si>
  <si>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</si>
  <si>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</si>
  <si>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</si>
  <si>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</si>
  <si>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</si>
  <si>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</si>
  <si>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</si>
  <si>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</si>
  <si>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</si>
  <si>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</si>
  <si>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</si>
  <si>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</si>
  <si>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</si>
  <si>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</si>
  <si>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</si>
  <si>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</si>
  <si>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</si>
  <si>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</si>
  <si>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</si>
  <si>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</si>
  <si>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</si>
  <si>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</si>
  <si>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</si>
  <si>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</si>
  <si>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</si>
  <si>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</si>
  <si>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</si>
  <si>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</si>
  <si>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</si>
  <si>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</si>
  <si>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</si>
  <si>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</si>
  <si>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</si>
  <si>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</si>
  <si>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</si>
  <si>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</si>
  <si>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</si>
  <si>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</si>
  <si>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</si>
  <si>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</si>
  <si>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</si>
  <si>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</si>
  <si>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</si>
  <si>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</si>
  <si>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</si>
  <si>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</si>
  <si>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</si>
  <si>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</si>
  <si>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</si>
  <si>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</si>
  <si>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</si>
  <si>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</si>
  <si>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</si>
  <si>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</si>
  <si>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</si>
  <si>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</si>
  <si>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</si>
  <si>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</si>
  <si>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</si>
  <si>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</si>
  <si>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</si>
  <si>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</si>
  <si>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</si>
  <si>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</si>
  <si>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</si>
  <si>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</si>
  <si>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</si>
  <si>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</si>
  <si>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</si>
  <si>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</si>
  <si>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</si>
  <si>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</si>
  <si>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</si>
  <si>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</si>
  <si>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</si>
  <si>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</si>
  <si>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</si>
  <si>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</si>
  <si>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</si>
  <si>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</si>
  <si>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</si>
  <si>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</si>
  <si>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</si>
  <si>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</si>
  <si>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</si>
  <si>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</si>
  <si>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</si>
  <si>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</si>
  <si>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</si>
  <si>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</si>
  <si>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</si>
  <si>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</si>
  <si>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</si>
  <si>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</si>
  <si>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</si>
  <si>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</si>
  <si>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</si>
  <si>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</si>
  <si>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</si>
  <si>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</si>
  <si>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</si>
  <si>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</si>
  <si>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</si>
  <si>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</si>
  <si>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</si>
  <si>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</si>
  <si>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</si>
  <si>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</si>
  <si>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</si>
  <si>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</si>
  <si>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</si>
  <si>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</si>
  <si>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</si>
  <si>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</si>
  <si>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</si>
  <si>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</si>
  <si>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</si>
  <si>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</si>
  <si>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</si>
  <si>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</si>
  <si>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</si>
  <si>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</si>
  <si>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</si>
  <si>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</si>
  <si>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</si>
  <si>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</si>
  <si>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</si>
  <si>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</si>
  <si>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</si>
  <si>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</si>
  <si>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</si>
  <si>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</si>
  <si>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</si>
  <si>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</si>
  <si>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</si>
  <si>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</si>
  <si>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</si>
  <si>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</si>
  <si>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</si>
  <si>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</si>
  <si>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</si>
  <si>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</si>
  <si>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</si>
  <si>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</si>
  <si>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</si>
  <si>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</si>
  <si>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</si>
  <si>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</si>
  <si>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</si>
  <si>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</si>
  <si>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</si>
  <si>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</si>
  <si>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</si>
  <si>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</si>
  <si>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</si>
  <si>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</si>
  <si>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</si>
  <si>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</si>
  <si>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</si>
  <si>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</si>
  <si>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</si>
  <si>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</si>
  <si>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</si>
  <si>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</si>
  <si>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</si>
  <si>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</si>
  <si>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</si>
  <si>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</si>
  <si>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</si>
  <si>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</si>
  <si>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</si>
  <si>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</si>
  <si>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</si>
  <si>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</si>
  <si>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</si>
  <si>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</si>
  <si>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</si>
  <si>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</si>
  <si>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</si>
  <si>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</si>
  <si>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</si>
  <si>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</si>
  <si>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</si>
  <si>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</si>
  <si>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</si>
  <si>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</si>
  <si>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</si>
  <si>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</si>
  <si>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</si>
  <si>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</si>
  <si>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</si>
  <si>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</si>
  <si>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</si>
  <si>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</si>
  <si>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</si>
  <si>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</si>
  <si>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</si>
  <si>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</si>
  <si>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</si>
  <si>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</si>
  <si>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</si>
  <si>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</si>
  <si>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</si>
  <si>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</si>
  <si>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</si>
  <si>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</si>
  <si>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</si>
  <si>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</si>
  <si>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</si>
  <si>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</si>
  <si>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</si>
  <si>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</si>
  <si>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</si>
  <si>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</si>
  <si>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</si>
  <si>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</si>
  <si>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</si>
  <si>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</si>
  <si>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</si>
  <si>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</si>
  <si>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</si>
  <si>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</si>
  <si>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</si>
  <si>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</si>
  <si>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</si>
  <si>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</si>
  <si>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</si>
  <si>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</si>
  <si>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</si>
  <si>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</si>
  <si>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</si>
  <si>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</si>
  <si>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</si>
  <si>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</si>
  <si>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</si>
  <si>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</si>
  <si>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</si>
  <si>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</si>
  <si>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</si>
  <si>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</si>
  <si>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</si>
  <si>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</si>
  <si>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</si>
  <si>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</si>
  <si>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</si>
  <si>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</si>
  <si>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</si>
  <si>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</si>
  <si>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</si>
  <si>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</si>
  <si>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</si>
  <si>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</si>
  <si>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</si>
  <si>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</si>
  <si>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</si>
  <si>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</si>
  <si>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</si>
  <si>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</si>
  <si>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</si>
  <si>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</si>
  <si>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</si>
  <si>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</si>
  <si>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</si>
  <si>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</si>
  <si>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</si>
  <si>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</si>
  <si>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</si>
  <si>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</si>
  <si>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</si>
  <si>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</si>
  <si>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</si>
  <si>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</si>
  <si>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</si>
  <si>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</si>
  <si>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</si>
  <si>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</si>
  <si>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</si>
  <si>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</si>
  <si>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</si>
  <si>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</si>
  <si>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</si>
  <si>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</si>
  <si>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</si>
  <si>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</si>
  <si>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</si>
  <si>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</si>
  <si>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</si>
  <si>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</si>
  <si>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</si>
  <si>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</si>
  <si>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</si>
  <si>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</si>
  <si>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</si>
  <si>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</si>
  <si>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</si>
  <si>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</si>
  <si>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</si>
  <si>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</si>
  <si>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</si>
  <si>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</si>
  <si>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</si>
  <si>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</si>
  <si>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</si>
  <si>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</si>
  <si>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</si>
  <si>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</si>
  <si>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</si>
  <si>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</si>
  <si>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</si>
  <si>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</si>
  <si>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</si>
  <si>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</si>
  <si>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</si>
  <si>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</si>
  <si>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</si>
  <si>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</si>
  <si>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</si>
  <si>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</si>
  <si>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</si>
  <si>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</si>
  <si>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</si>
  <si>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</si>
  <si>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</si>
  <si>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</si>
  <si>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</si>
  <si>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</si>
  <si>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</si>
  <si>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</si>
  <si>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</si>
  <si>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</si>
  <si>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</si>
  <si>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</si>
  <si>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</si>
  <si>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</si>
  <si>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</si>
  <si>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</si>
  <si>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</si>
  <si>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</si>
  <si>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</si>
  <si>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</si>
  <si>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</si>
  <si>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</si>
  <si>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</si>
  <si>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</si>
  <si>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</si>
  <si>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</si>
  <si>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</si>
  <si>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</si>
  <si>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</si>
  <si>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</si>
  <si>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</si>
  <si>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</si>
  <si>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</si>
  <si>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</si>
  <si>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</si>
  <si>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</si>
  <si>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</si>
  <si>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</si>
  <si>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</si>
  <si>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</si>
  <si>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</si>
  <si>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</si>
  <si>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</si>
  <si>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</si>
  <si>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</si>
  <si>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</si>
  <si>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</si>
  <si>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</si>
  <si>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</si>
  <si>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</si>
  <si>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</si>
  <si>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</si>
  <si>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</si>
  <si>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</si>
  <si>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</si>
  <si>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</si>
  <si>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</si>
  <si>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</si>
  <si>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</si>
  <si>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</si>
  <si>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</si>
  <si>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</si>
  <si>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</si>
  <si>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</si>
  <si>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</si>
  <si>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</si>
  <si>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</si>
  <si>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</si>
  <si>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</si>
  <si>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</si>
  <si>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</si>
  <si>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</si>
  <si>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</si>
  <si>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</si>
  <si>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</si>
  <si>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</si>
  <si>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</si>
  <si>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</si>
  <si>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</si>
  <si>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</si>
  <si>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</si>
  <si>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</si>
  <si>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</si>
  <si>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</si>
  <si>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</si>
  <si>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</si>
  <si>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</si>
  <si>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</si>
  <si>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</si>
  <si>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</si>
  <si>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</si>
  <si>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</si>
  <si>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</si>
  <si>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</si>
  <si>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</si>
  <si>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</si>
  <si>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</si>
  <si>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</si>
  <si>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</si>
  <si>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</si>
  <si>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</si>
  <si>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</si>
  <si>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</si>
  <si>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</si>
  <si>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</si>
  <si>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</si>
  <si>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</si>
  <si>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</si>
  <si>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</si>
  <si>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</si>
  <si>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</si>
  <si>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</si>
  <si>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</si>
  <si>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</si>
  <si>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</si>
  <si>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</si>
  <si>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</si>
  <si>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</si>
  <si>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</si>
  <si>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</si>
  <si>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</si>
  <si>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</si>
  <si>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</si>
  <si>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</si>
  <si>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</si>
  <si>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</si>
  <si>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</si>
  <si>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</si>
  <si>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</si>
  <si>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</si>
  <si>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</si>
  <si>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</si>
  <si>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</si>
  <si>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</si>
  <si>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</si>
  <si>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</si>
  <si>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</si>
  <si>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</si>
  <si>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</si>
  <si>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</si>
  <si>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</si>
  <si>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</si>
  <si>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</si>
  <si>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</si>
  <si>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</si>
  <si>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</si>
  <si>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</si>
  <si>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</si>
  <si>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</si>
  <si>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</si>
  <si>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</si>
  <si>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</si>
  <si>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</si>
  <si>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</si>
  <si>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</si>
  <si>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</si>
  <si>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</si>
  <si>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</si>
  <si>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</si>
  <si>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</si>
  <si>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</si>
  <si>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</si>
  <si>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</si>
  <si>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</si>
  <si>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</si>
  <si>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</si>
  <si>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</si>
  <si>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</si>
  <si>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</si>
  <si>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</si>
  <si>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</si>
  <si>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</si>
  <si>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</si>
  <si>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</si>
  <si>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</si>
  <si>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</si>
  <si>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</si>
  <si>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</si>
  <si>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</si>
  <si>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</si>
  <si>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</si>
  <si>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</si>
  <si>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</si>
  <si>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</si>
  <si>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</si>
  <si>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</si>
  <si>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</si>
  <si>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</si>
  <si>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</si>
  <si>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</si>
  <si>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</si>
  <si>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</si>
  <si>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</si>
  <si>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</si>
  <si>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</si>
  <si>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</si>
  <si>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</si>
  <si>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</si>
  <si>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</si>
  <si>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</si>
  <si>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</si>
  <si>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</si>
  <si>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</si>
  <si>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</si>
  <si>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</si>
  <si>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</si>
  <si>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</si>
  <si>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</si>
  <si>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</si>
  <si>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</si>
  <si>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</si>
  <si>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</si>
  <si>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</si>
  <si>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</si>
  <si>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</si>
  <si>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</si>
  <si>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</si>
  <si>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</si>
  <si>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</si>
  <si>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</si>
  <si>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</si>
  <si>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</si>
  <si>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</si>
  <si>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</si>
  <si>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</si>
  <si>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</si>
  <si>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</si>
  <si>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</si>
  <si>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</si>
  <si>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</si>
  <si>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</si>
  <si>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</si>
  <si>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</si>
  <si>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</si>
  <si>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</si>
  <si>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</si>
  <si>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</si>
  <si>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</si>
  <si>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</si>
  <si>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</si>
  <si>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</si>
  <si>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</si>
  <si>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</si>
  <si>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</si>
  <si>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</si>
  <si>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</si>
  <si>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</si>
  <si>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</si>
  <si>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</si>
  <si>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</si>
  <si>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</si>
  <si>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</si>
  <si>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</si>
  <si>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</si>
  <si>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</si>
  <si>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</si>
  <si>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</si>
  <si>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</si>
  <si>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</si>
  <si>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</si>
  <si>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</si>
  <si>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</si>
  <si>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</si>
  <si>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</si>
  <si>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</si>
  <si>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</si>
  <si>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</si>
  <si>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</si>
  <si>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</si>
  <si>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</si>
  <si>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</si>
  <si>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</si>
  <si>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</si>
  <si>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</si>
  <si>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</si>
  <si>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</si>
  <si>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</si>
  <si>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</si>
  <si>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</si>
  <si>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</si>
  <si>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</si>
  <si>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</si>
  <si>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</si>
  <si>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</si>
  <si>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</si>
  <si>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</si>
  <si>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</si>
  <si>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</si>
  <si>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</si>
  <si>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</si>
  <si>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</si>
  <si>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</si>
  <si>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</si>
  <si>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</si>
  <si>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</si>
  <si>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</si>
  <si>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</si>
  <si>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</si>
  <si>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</si>
  <si>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</si>
  <si>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</si>
  <si>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</si>
  <si>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</si>
  <si>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</si>
  <si>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</si>
  <si>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</si>
  <si>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</si>
  <si>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</si>
  <si>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</si>
  <si>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</si>
  <si>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</si>
  <si>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</si>
  <si>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</si>
  <si>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</si>
  <si>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</si>
  <si>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</si>
  <si>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</si>
  <si>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</si>
  <si>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</si>
  <si>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</si>
  <si>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</si>
  <si>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</si>
  <si>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</si>
  <si>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</si>
  <si>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</si>
  <si>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</si>
  <si>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</si>
  <si>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</si>
  <si>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</si>
  <si>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</si>
  <si>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</si>
  <si>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</si>
  <si>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</si>
  <si>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</si>
  <si>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</si>
  <si>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</si>
  <si>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</si>
  <si>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</si>
  <si>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</si>
  <si>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</si>
  <si>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</si>
  <si>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</si>
  <si>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</si>
  <si>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</si>
  <si>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</si>
  <si>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</si>
  <si>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</si>
  <si>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</si>
  <si>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</si>
  <si>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</si>
  <si>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</si>
  <si>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</si>
  <si>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</si>
  <si>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</si>
  <si>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</si>
  <si>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</si>
  <si>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</si>
  <si>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</si>
  <si>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</si>
  <si>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</si>
  <si>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</si>
  <si>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</si>
  <si>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</si>
  <si>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</si>
  <si>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</si>
  <si>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</si>
  <si>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</si>
  <si>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</si>
  <si>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</si>
  <si>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</si>
  <si>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</si>
  <si>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</si>
  <si>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</si>
  <si>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</si>
  <si>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</si>
  <si>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</si>
  <si>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</si>
  <si>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</si>
  <si>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</si>
  <si>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</si>
  <si>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</si>
  <si>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</si>
  <si>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</si>
  <si>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</si>
  <si>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</si>
  <si>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</si>
  <si>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</si>
  <si>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</si>
  <si>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</si>
  <si>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</si>
  <si>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</si>
  <si>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</si>
  <si>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</si>
  <si>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</si>
  <si>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</si>
  <si>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</si>
  <si>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</si>
  <si>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</si>
  <si>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</si>
  <si>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</si>
  <si>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</si>
  <si>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</si>
  <si>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</si>
  <si>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</si>
  <si>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</si>
  <si>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</si>
  <si>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</si>
  <si>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</si>
  <si>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</si>
  <si>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</si>
  <si>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</si>
  <si>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</si>
  <si>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</si>
  <si>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</si>
  <si>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</si>
  <si>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</si>
  <si>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</si>
  <si>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</si>
  <si>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</si>
  <si>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</si>
  <si>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</si>
  <si>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</si>
  <si>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</si>
  <si>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</si>
  <si>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</si>
  <si>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</si>
  <si>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</si>
  <si>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</si>
  <si>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</si>
  <si>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</si>
  <si>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</si>
  <si>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</si>
  <si>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</si>
  <si>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</si>
  <si>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</si>
  <si>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</si>
  <si>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</si>
  <si>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</si>
  <si>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</si>
  <si>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</si>
  <si>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</si>
  <si>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</si>
  <si>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</si>
  <si>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</si>
  <si>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</si>
  <si>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</si>
  <si>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</si>
  <si>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</si>
  <si>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</si>
  <si>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</si>
  <si>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</si>
  <si>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</si>
  <si>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</si>
  <si>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</si>
  <si>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</si>
  <si>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</si>
  <si>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</si>
  <si>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</si>
  <si>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</si>
  <si>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</si>
  <si>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</si>
  <si>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</si>
  <si>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</si>
  <si>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</si>
  <si>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</si>
  <si>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</si>
  <si>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</si>
  <si>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</si>
  <si>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</si>
  <si>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</si>
  <si>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</si>
  <si>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</si>
  <si>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</si>
  <si>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</si>
  <si>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</si>
  <si>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</si>
  <si>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</si>
  <si>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</si>
  <si>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</si>
  <si>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</si>
  <si>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</si>
  <si>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</si>
  <si>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</si>
  <si>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</si>
  <si>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</si>
  <si>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</si>
  <si>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</si>
  <si>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</si>
  <si>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</si>
  <si>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</si>
  <si>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</si>
  <si>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</si>
  <si>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</si>
  <si>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</si>
  <si>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</si>
  <si>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</si>
  <si>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</si>
  <si>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</si>
  <si>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</si>
  <si>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</si>
  <si>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</si>
  <si>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</si>
  <si>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</si>
  <si>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</si>
  <si>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</si>
  <si>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</si>
  <si>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</si>
  <si>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</si>
  <si>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</si>
  <si>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</si>
  <si>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</si>
  <si>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</si>
  <si>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</si>
  <si>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</si>
  <si>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</si>
  <si>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</si>
  <si>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</si>
  <si>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</si>
  <si>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</si>
  <si>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</si>
  <si>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</si>
  <si>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</si>
  <si>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</si>
  <si>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</si>
  <si>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</si>
  <si>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</si>
  <si>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</si>
  <si>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</si>
  <si>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</si>
  <si>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</si>
  <si>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</si>
  <si>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</si>
  <si>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</si>
  <si>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</si>
  <si>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</si>
  <si>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</si>
  <si>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</si>
  <si>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</si>
  <si>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</si>
  <si>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</si>
  <si>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</si>
  <si>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</si>
  <si>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</si>
  <si>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</si>
  <si>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</si>
  <si>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</si>
  <si>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</si>
  <si>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</si>
  <si>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</si>
  <si>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</si>
  <si>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</si>
  <si>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</si>
  <si>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</si>
  <si>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</si>
  <si>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</si>
  <si>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</si>
  <si>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</si>
  <si>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</si>
  <si>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</si>
  <si>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</si>
  <si>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</si>
  <si>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</si>
  <si>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</si>
  <si>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</si>
  <si>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</si>
  <si>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</si>
  <si>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</si>
  <si>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</si>
  <si>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</si>
  <si>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</si>
  <si>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</si>
  <si>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</si>
  <si>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</si>
  <si>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</si>
  <si>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</si>
  <si>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</si>
  <si>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</si>
  <si>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</si>
  <si>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</si>
  <si>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</si>
  <si>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</si>
  <si>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</si>
  <si>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</si>
  <si>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</si>
  <si>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</si>
  <si>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</si>
  <si>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</si>
  <si>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</si>
  <si>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</si>
  <si>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</si>
  <si>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</si>
  <si>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</si>
  <si>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</si>
  <si>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</si>
  <si>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</si>
  <si>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</si>
  <si>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</si>
  <si>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</si>
  <si>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</si>
  <si>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</si>
  <si>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</si>
  <si>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</si>
  <si>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</si>
  <si>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</si>
  <si>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</si>
  <si>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</si>
  <si>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</si>
  <si>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</si>
  <si>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</si>
  <si>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</si>
  <si>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</si>
  <si>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</si>
  <si>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</si>
  <si>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</si>
  <si>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</si>
  <si>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</si>
  <si>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</si>
  <si>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</si>
  <si>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</si>
  <si>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</si>
  <si>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</si>
  <si>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</si>
  <si>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</si>
  <si>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</si>
  <si>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</si>
  <si>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</si>
  <si>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</si>
  <si>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</si>
  <si>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</si>
  <si>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</si>
  <si>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</si>
  <si>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</si>
  <si>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</si>
  <si>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</si>
  <si>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</si>
  <si>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</si>
  <si>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</si>
  <si>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</si>
  <si>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</si>
  <si>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</si>
  <si>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</si>
  <si>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</si>
  <si>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</si>
  <si>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</si>
  <si>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</si>
  <si>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</si>
  <si>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</si>
  <si>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</si>
  <si>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</si>
  <si>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</si>
  <si>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</si>
  <si>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</si>
  <si>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</si>
  <si>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</si>
  <si>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</si>
  <si>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</si>
  <si>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</si>
  <si>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</si>
  <si>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</si>
  <si>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</si>
  <si>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</si>
  <si>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</si>
  <si>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</si>
  <si>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</si>
  <si>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</si>
  <si>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</si>
  <si>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</si>
  <si>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</si>
  <si>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</si>
  <si>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</si>
  <si>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</si>
  <si>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</si>
  <si>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</si>
  <si>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</si>
  <si>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</si>
  <si>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</si>
  <si>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</si>
  <si>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</si>
  <si>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</si>
  <si>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</si>
  <si>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</si>
  <si>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</si>
  <si>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</si>
  <si>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</si>
  <si>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</si>
  <si>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</si>
  <si>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</si>
  <si>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</si>
  <si>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</si>
  <si>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</si>
  <si>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</si>
  <si>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</si>
  <si>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</si>
  <si>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</si>
  <si>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</si>
  <si>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</si>
  <si>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</si>
  <si>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</si>
  <si>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</si>
  <si>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</si>
  <si>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</si>
  <si>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</si>
  <si>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</si>
  <si>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</si>
  <si>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</si>
  <si>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</si>
  <si>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</si>
  <si>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</si>
  <si>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</si>
  <si>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</si>
  <si>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</si>
  <si>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</si>
  <si>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</si>
  <si>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</si>
  <si>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</si>
  <si>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</si>
  <si>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</si>
  <si>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</si>
  <si>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</si>
  <si>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</si>
  <si>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</si>
  <si>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</si>
  <si>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</si>
  <si>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</si>
  <si>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</si>
  <si>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</si>
  <si>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</si>
  <si>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</si>
  <si>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</si>
  <si>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</si>
  <si>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</si>
  <si>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</si>
  <si>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</si>
  <si>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</si>
  <si>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</si>
  <si>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</si>
  <si>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</si>
  <si>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</si>
  <si>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</si>
  <si>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</si>
  <si>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</si>
  <si>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</si>
  <si>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</si>
  <si>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</si>
  <si>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</si>
  <si>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</si>
  <si>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</si>
  <si>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</si>
  <si>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</si>
  <si>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</si>
  <si>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</si>
  <si>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</si>
  <si>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</si>
  <si>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</si>
  <si>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</si>
  <si>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</si>
  <si>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</si>
  <si>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</si>
  <si>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</si>
  <si>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</si>
  <si>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</si>
  <si>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</si>
  <si>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</si>
  <si>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</si>
  <si>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</si>
  <si>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</si>
  <si>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</si>
  <si>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</si>
  <si>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</si>
  <si>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</si>
  <si>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</si>
  <si>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</si>
  <si>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</si>
  <si>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</si>
  <si>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</si>
  <si>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</si>
  <si>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</si>
  <si>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</si>
  <si>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</si>
  <si>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</si>
  <si>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</si>
  <si>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</si>
  <si>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</si>
  <si>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</si>
  <si>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</si>
  <si>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</si>
  <si>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</si>
  <si>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</si>
  <si>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</si>
  <si>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</si>
  <si>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</si>
  <si>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</si>
  <si>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</si>
  <si>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</si>
  <si>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</si>
  <si>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</si>
  <si>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</si>
  <si>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</si>
  <si>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</si>
  <si>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</si>
  <si>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</si>
  <si>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</si>
  <si>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</si>
  <si>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</si>
  <si>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</si>
  <si>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</si>
  <si>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</si>
  <si>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</si>
  <si>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</si>
  <si>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</si>
  <si>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</si>
  <si>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</si>
  <si>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</si>
  <si>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</si>
  <si>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</si>
  <si>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</si>
  <si>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</si>
  <si>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</si>
  <si>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</si>
  <si>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</si>
  <si>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</si>
  <si>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</si>
  <si>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</si>
  <si>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</si>
  <si>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</si>
  <si>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</si>
  <si>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</si>
  <si>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</si>
  <si>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</si>
  <si>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</si>
  <si>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</si>
  <si>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</si>
  <si>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</si>
  <si>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</si>
  <si>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</si>
  <si>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</si>
  <si>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</si>
  <si>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</si>
  <si>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</si>
  <si>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</si>
  <si>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</si>
  <si>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</si>
  <si>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</si>
  <si>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</si>
  <si>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</si>
  <si>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</si>
  <si>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</si>
  <si>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</si>
  <si>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</si>
  <si>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</si>
  <si>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</si>
  <si>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</si>
  <si>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</si>
  <si>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</si>
  <si>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</si>
  <si>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</si>
  <si>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</si>
  <si>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</si>
  <si>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</si>
  <si>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</si>
  <si>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</si>
  <si>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</si>
  <si>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</si>
  <si>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</si>
  <si>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</si>
  <si>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</si>
  <si>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</si>
  <si>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</si>
  <si>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</si>
  <si>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</si>
  <si>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</si>
  <si>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</si>
  <si>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</si>
  <si>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</si>
  <si>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</si>
  <si>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</si>
  <si>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</si>
  <si>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</si>
  <si>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</si>
  <si>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</si>
  <si>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</si>
  <si>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</si>
  <si>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</si>
  <si>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</si>
  <si>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</si>
  <si>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</si>
  <si>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</si>
  <si>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</si>
  <si>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</si>
  <si>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</si>
  <si>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</si>
  <si>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</si>
  <si>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</si>
  <si>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</si>
  <si>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</si>
  <si>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</si>
  <si>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</si>
  <si>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</si>
  <si>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</si>
  <si>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</si>
  <si>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</si>
  <si>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</si>
  <si>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</si>
  <si>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</si>
  <si>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</si>
  <si>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</si>
  <si>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</si>
  <si>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</si>
  <si>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</si>
  <si>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</si>
  <si>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</si>
  <si>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</si>
  <si>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</si>
  <si>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</si>
  <si>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</si>
  <si>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</si>
  <si>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</si>
  <si>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</si>
  <si>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</si>
  <si>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</si>
  <si>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</si>
  <si>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</si>
  <si>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</si>
  <si>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</si>
  <si>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</si>
  <si>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</si>
  <si>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</si>
  <si>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</si>
  <si>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</si>
  <si>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</si>
  <si>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</si>
  <si>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</si>
  <si>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</si>
  <si>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</si>
  <si>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</si>
  <si>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</si>
  <si>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</si>
  <si>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</si>
  <si>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</si>
  <si>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</si>
  <si>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</si>
  <si>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</si>
  <si>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</si>
  <si>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</si>
  <si>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</si>
  <si>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</si>
  <si>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</si>
  <si>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</si>
  <si>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</si>
  <si>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</si>
  <si>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</si>
  <si>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</si>
  <si>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</si>
  <si>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</si>
  <si>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</si>
  <si>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</si>
  <si>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</si>
  <si>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</si>
  <si>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</si>
  <si>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</si>
  <si>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</si>
  <si>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</si>
  <si>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</si>
  <si>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</si>
  <si>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</si>
  <si>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</si>
  <si>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</si>
  <si>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</si>
  <si>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</si>
  <si>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</si>
  <si>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</si>
  <si>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</si>
  <si>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</si>
  <si>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</si>
  <si>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</si>
  <si>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</si>
  <si>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</si>
  <si>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</si>
  <si>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</si>
  <si>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</si>
  <si>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</si>
  <si>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</si>
  <si>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</si>
  <si>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</si>
  <si>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</si>
  <si>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</si>
  <si>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</si>
  <si>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</si>
  <si>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</si>
  <si>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</si>
  <si>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</si>
  <si>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</si>
  <si>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</si>
  <si>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</si>
  <si>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</si>
  <si>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</si>
  <si>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</si>
  <si>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</si>
  <si>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</si>
  <si>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</si>
  <si>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</si>
  <si>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</si>
  <si>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</si>
  <si>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</si>
  <si>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</si>
  <si>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</si>
  <si>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</si>
  <si>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</si>
  <si>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</si>
  <si>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</si>
  <si>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</si>
  <si>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</si>
  <si>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</si>
  <si>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</si>
  <si>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</si>
  <si>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</si>
  <si>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</si>
  <si>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</si>
  <si>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</si>
  <si>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</si>
  <si>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</si>
  <si>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</si>
  <si>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</si>
  <si>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</si>
  <si>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</si>
  <si>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</si>
  <si>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</si>
  <si>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</si>
  <si>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</si>
  <si>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</si>
  <si>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</si>
  <si>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</si>
  <si>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</si>
  <si>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</si>
  <si>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</si>
  <si>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</si>
  <si>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</si>
  <si>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</si>
  <si>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</si>
  <si>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</si>
  <si>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</si>
  <si>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</si>
  <si>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</si>
  <si>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</si>
  <si>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</si>
  <si>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</si>
  <si>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</si>
  <si>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</si>
  <si>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</si>
  <si>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</si>
  <si>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</si>
  <si>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</si>
  <si>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</si>
  <si>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</si>
  <si>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</si>
  <si>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</si>
  <si>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</si>
  <si>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</si>
  <si>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</si>
  <si>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</si>
  <si>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</si>
  <si>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</si>
  <si>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</si>
  <si>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</si>
  <si>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</si>
  <si>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</si>
  <si>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</si>
  <si>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</si>
  <si>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</si>
  <si>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</si>
  <si>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</si>
  <si>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</si>
  <si>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</si>
  <si>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</si>
  <si>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</si>
  <si>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</si>
  <si>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</si>
  <si>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</si>
  <si>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</si>
  <si>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</si>
  <si>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</si>
  <si>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</si>
  <si>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</si>
  <si>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</si>
  <si>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</si>
  <si>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</si>
  <si>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</si>
  <si>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</si>
  <si>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</si>
  <si>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</si>
  <si>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</si>
  <si>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</si>
  <si>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</si>
  <si>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</si>
  <si>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</si>
  <si>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</si>
  <si>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</si>
  <si>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</si>
  <si>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</si>
  <si>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</si>
  <si>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</si>
  <si>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</si>
  <si>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</si>
  <si>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</si>
  <si>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</si>
  <si>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</si>
  <si>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</si>
  <si>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</si>
  <si>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</si>
  <si>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</si>
  <si>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</si>
  <si>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</si>
  <si>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</si>
  <si>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</si>
  <si>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</si>
  <si>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</si>
  <si>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</si>
  <si>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</si>
  <si>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</si>
  <si>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</si>
  <si>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</si>
  <si>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</si>
  <si>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</si>
  <si>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</si>
  <si>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</si>
  <si>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</si>
  <si>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</si>
  <si>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</si>
  <si>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</si>
  <si>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</si>
  <si>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</si>
  <si>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</si>
  <si>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</si>
  <si>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</si>
  <si>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</si>
  <si>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</si>
  <si>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</si>
  <si>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</si>
  <si>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</si>
  <si>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</si>
  <si>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</si>
  <si>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</si>
  <si>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</si>
  <si>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</si>
  <si>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</si>
  <si>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</si>
  <si>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</si>
  <si>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</si>
  <si>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</si>
  <si>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</si>
  <si>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</si>
  <si>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</si>
  <si>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</si>
  <si>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</si>
  <si>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</si>
  <si>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</si>
  <si>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</si>
  <si>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</si>
  <si>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</si>
  <si>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</si>
  <si>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</si>
  <si>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</si>
  <si>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</si>
  <si>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</si>
  <si>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</si>
  <si>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</si>
  <si>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</si>
  <si>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</si>
  <si>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</si>
  <si>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</si>
  <si>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</si>
  <si>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</si>
  <si>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</si>
  <si>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</si>
  <si>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</si>
  <si>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</si>
  <si>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</si>
  <si>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</si>
  <si>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</si>
  <si>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</si>
  <si>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</si>
  <si>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</si>
  <si>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</si>
  <si>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</si>
  <si>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</si>
  <si>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</si>
  <si>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</si>
  <si>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</si>
  <si>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</si>
  <si>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</si>
  <si>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</si>
  <si>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</si>
  <si>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</si>
  <si>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</si>
  <si>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</si>
  <si>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</si>
  <si>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</si>
  <si>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</si>
  <si>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</si>
  <si>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</si>
  <si>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</si>
  <si>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</si>
  <si>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</si>
  <si>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</si>
  <si>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</si>
  <si>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</si>
  <si>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</si>
  <si>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</si>
  <si>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</si>
  <si>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</si>
  <si>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</si>
  <si>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</si>
  <si>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</si>
  <si>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</si>
  <si>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</si>
  <si>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</si>
  <si>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</si>
  <si>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</si>
  <si>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</si>
  <si>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</si>
  <si>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</si>
  <si>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</si>
  <si>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</si>
  <si>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</si>
  <si>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</si>
  <si>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</si>
  <si>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</si>
  <si>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</si>
  <si>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</si>
  <si>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</si>
  <si>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</si>
  <si>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</si>
  <si>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</si>
  <si>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</si>
  <si>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</si>
  <si>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</si>
  <si>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</si>
  <si>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</si>
  <si>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</si>
  <si>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</si>
  <si>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</si>
  <si>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</si>
  <si>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</si>
  <si>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</si>
  <si>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</si>
  <si>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</si>
  <si>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</si>
  <si>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</si>
  <si>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</si>
  <si>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</si>
  <si>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</si>
  <si>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</si>
  <si>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</si>
  <si>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</si>
  <si>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</si>
  <si>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</si>
  <si>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</si>
  <si>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</si>
  <si>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</si>
  <si>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</si>
  <si>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</si>
  <si>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</si>
  <si>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</si>
  <si>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</si>
  <si>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</si>
  <si>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</si>
  <si>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</si>
  <si>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</si>
  <si>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</si>
  <si>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</si>
  <si>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</si>
  <si>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</si>
  <si>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</si>
  <si>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</si>
  <si>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</si>
  <si>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</si>
  <si>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</si>
  <si>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</si>
  <si>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</si>
  <si>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</si>
  <si>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</si>
  <si>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</si>
  <si>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</si>
  <si>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</si>
  <si>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</si>
  <si>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</si>
  <si>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</si>
  <si>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</si>
  <si>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</si>
  <si>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</si>
  <si>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</si>
  <si>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</si>
  <si>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</si>
  <si>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</si>
  <si>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</si>
  <si>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</si>
  <si>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</si>
  <si>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</si>
  <si>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</si>
  <si>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</si>
  <si>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</si>
  <si>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</si>
  <si>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</si>
  <si>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</si>
  <si>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</si>
  <si>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</si>
  <si>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</si>
  <si>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</si>
  <si>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</si>
  <si>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</si>
  <si>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</si>
  <si>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</si>
  <si>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</si>
  <si>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</si>
  <si>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</si>
  <si>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</si>
  <si>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</si>
  <si>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</si>
  <si>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</si>
  <si>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</si>
  <si>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</si>
  <si>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</si>
  <si>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</si>
  <si>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</si>
  <si>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</si>
  <si>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</si>
  <si>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</si>
  <si>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</si>
  <si>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</si>
  <si>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</si>
  <si>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</si>
  <si>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</si>
  <si>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</si>
  <si>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</si>
  <si>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</si>
  <si>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</si>
  <si>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</si>
  <si>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</si>
  <si>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</si>
  <si>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</si>
  <si>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</si>
  <si>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</si>
  <si>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</si>
  <si>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</si>
  <si>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</si>
  <si>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</si>
  <si>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</si>
  <si>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</si>
  <si>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</si>
  <si>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</si>
  <si>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</si>
  <si>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</si>
  <si>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</si>
  <si>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</si>
  <si>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</si>
  <si>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</si>
  <si>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</si>
  <si>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</si>
  <si>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</si>
  <si>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</si>
  <si>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</si>
  <si>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</si>
  <si>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</si>
  <si>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</si>
  <si>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</si>
  <si>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</si>
  <si>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</si>
  <si>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</si>
  <si>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</si>
  <si>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</si>
  <si>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</si>
  <si>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</si>
  <si>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</si>
  <si>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</si>
  <si>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</si>
  <si>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</si>
  <si>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</si>
  <si>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</si>
  <si>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</si>
  <si>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</si>
  <si>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</si>
  <si>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</si>
  <si>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</si>
  <si>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</si>
  <si>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</si>
  <si>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</si>
  <si>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</si>
  <si>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</si>
  <si>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</si>
  <si>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</si>
  <si>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</si>
  <si>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</si>
  <si>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</si>
  <si>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</si>
  <si>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</si>
  <si>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</si>
  <si>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</si>
  <si>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</si>
  <si>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</si>
  <si>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</si>
  <si>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</si>
  <si>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</si>
  <si>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</si>
  <si>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</si>
  <si>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</si>
  <si>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</si>
  <si>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</si>
  <si>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</si>
  <si>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</si>
  <si>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</si>
  <si>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</si>
  <si>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</si>
  <si>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</si>
  <si>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</si>
  <si>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</si>
  <si>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</si>
  <si>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</si>
  <si>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</si>
  <si>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</si>
  <si>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</si>
  <si>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</si>
  <si>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</si>
  <si>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</si>
  <si>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</si>
  <si>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</si>
  <si>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</si>
  <si>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</si>
  <si>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</si>
  <si>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</si>
  <si>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</si>
  <si>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</si>
  <si>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</si>
  <si>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</si>
  <si>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</si>
  <si>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</si>
  <si>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</si>
  <si>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</si>
  <si>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</si>
  <si>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</si>
  <si>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</si>
  <si>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</si>
  <si>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</si>
  <si>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</si>
  <si>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</si>
  <si>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</si>
  <si>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</si>
  <si>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</si>
  <si>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</si>
  <si>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</si>
  <si>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</si>
  <si>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</si>
  <si>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</si>
  <si>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</si>
  <si>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</si>
  <si>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</si>
  <si>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</si>
  <si>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</si>
  <si>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</si>
  <si>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</si>
  <si>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</si>
  <si>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</si>
  <si>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</si>
  <si>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</si>
  <si>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</si>
  <si>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</si>
  <si>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</si>
  <si>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</si>
  <si>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</si>
  <si>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</si>
  <si>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</si>
  <si>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</si>
  <si>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</si>
  <si>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</si>
  <si>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</si>
  <si>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</si>
  <si>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</si>
  <si>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</si>
  <si>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</si>
  <si>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</si>
  <si>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</si>
  <si>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</si>
  <si>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</si>
  <si>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</si>
  <si>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</si>
  <si>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</si>
  <si>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</si>
  <si>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</si>
  <si>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</si>
  <si>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</si>
  <si>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</si>
  <si>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</si>
  <si>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</si>
  <si>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</si>
  <si>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</si>
  <si>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</si>
  <si>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</si>
  <si>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</si>
  <si>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</si>
  <si>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</si>
  <si>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</si>
  <si>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</si>
  <si>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</si>
  <si>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</si>
  <si>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</si>
  <si>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</si>
  <si>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</si>
  <si>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</si>
  <si>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</si>
  <si>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</si>
  <si>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</si>
  <si>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</si>
  <si>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</si>
  <si>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</si>
  <si>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</si>
  <si>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</si>
  <si>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</si>
  <si>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</si>
  <si>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</si>
  <si>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</si>
  <si>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</si>
  <si>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</si>
  <si>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</si>
  <si>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</si>
  <si>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</si>
  <si>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</si>
  <si>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</si>
  <si>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</si>
  <si>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</si>
  <si>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</si>
  <si>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</si>
  <si>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</si>
  <si>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</si>
  <si>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</si>
  <si>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</si>
  <si>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</si>
  <si>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</si>
  <si>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</si>
  <si>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</si>
  <si>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</si>
  <si>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</si>
  <si>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</si>
  <si>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</si>
  <si>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</si>
  <si>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</si>
  <si>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</si>
  <si>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</si>
  <si>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</si>
  <si>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</si>
  <si>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</si>
  <si>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</si>
  <si>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</si>
  <si>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</si>
  <si>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</si>
  <si>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</si>
  <si>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</si>
  <si>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</si>
  <si>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</si>
  <si>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</si>
  <si>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</si>
  <si>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</si>
  <si>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</si>
  <si>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</si>
  <si>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</si>
  <si>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</si>
  <si>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</si>
  <si>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</si>
  <si>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</si>
  <si>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</si>
  <si>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</si>
  <si>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</si>
  <si>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</si>
  <si>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</si>
  <si>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</si>
  <si>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</si>
  <si>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</si>
  <si>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</si>
  <si>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</si>
  <si>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</si>
  <si>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</si>
  <si>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</si>
  <si>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</si>
  <si>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</si>
  <si>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</si>
  <si>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</si>
  <si>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</si>
  <si>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</si>
  <si>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</si>
  <si>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</si>
  <si>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</si>
  <si>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</si>
  <si>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</si>
  <si>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</si>
  <si>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</si>
  <si>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</si>
  <si>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</si>
  <si>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</si>
  <si>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</si>
  <si>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</si>
  <si>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</si>
  <si>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</si>
  <si>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</si>
  <si>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</si>
  <si>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</si>
  <si>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</si>
  <si>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</si>
  <si>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</si>
  <si>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</si>
  <si>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</si>
  <si>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</si>
  <si>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</si>
  <si>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</si>
  <si>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</si>
  <si>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</si>
  <si>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</si>
  <si>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</si>
  <si>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</si>
  <si>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</si>
  <si>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</si>
  <si>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</si>
  <si>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</si>
  <si>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</si>
  <si>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</si>
  <si>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</si>
  <si>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</si>
  <si>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</si>
  <si>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</si>
  <si>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</si>
  <si>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</si>
  <si>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</si>
  <si>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</si>
  <si>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</si>
  <si>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</si>
  <si>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</si>
  <si>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</si>
  <si>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</si>
  <si>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</si>
  <si>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</si>
  <si>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</si>
  <si>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</si>
  <si>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</si>
  <si>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</si>
  <si>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</si>
  <si>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</si>
  <si>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</si>
  <si>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</si>
  <si>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</si>
  <si>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</si>
  <si>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</si>
  <si>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</si>
  <si>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</si>
  <si>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</si>
  <si>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</si>
  <si>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</si>
  <si>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</si>
  <si>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</si>
  <si>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</si>
  <si>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</si>
  <si>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</si>
  <si>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</si>
  <si>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</si>
  <si>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</si>
  <si>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</si>
  <si>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</si>
  <si>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</si>
  <si>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</si>
  <si>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</si>
  <si>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</si>
  <si>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</si>
  <si>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</si>
  <si>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</si>
  <si>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</si>
  <si>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</si>
  <si>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</si>
  <si>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</si>
  <si>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</si>
  <si>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</si>
  <si>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</si>
  <si>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</si>
  <si>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</si>
  <si>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</si>
  <si>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</si>
  <si>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</si>
  <si>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</si>
  <si>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</si>
  <si>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</si>
  <si>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</si>
  <si>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</si>
  <si>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</si>
  <si>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</si>
  <si>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</si>
  <si>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</si>
  <si>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</si>
  <si>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</si>
  <si>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</si>
  <si>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</si>
  <si>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</si>
  <si>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</si>
  <si>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</si>
  <si>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</si>
  <si>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</si>
  <si>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</si>
  <si>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</si>
  <si>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</si>
  <si>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</si>
  <si>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</si>
  <si>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</si>
  <si>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</si>
  <si>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</si>
  <si>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</si>
  <si>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</si>
  <si>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</si>
  <si>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</si>
  <si>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</si>
  <si>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</si>
  <si>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</si>
  <si>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</si>
  <si>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</si>
  <si>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</si>
  <si>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</si>
  <si>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</si>
  <si>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</si>
  <si>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</si>
  <si>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</si>
  <si>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</si>
  <si>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</si>
  <si>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</si>
  <si>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</si>
  <si>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</si>
  <si>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</si>
  <si>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</si>
  <si>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</si>
  <si>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</si>
  <si>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</si>
  <si>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</si>
  <si>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</si>
  <si>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</si>
  <si>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</si>
  <si>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</si>
  <si>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</si>
  <si>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</si>
  <si>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</si>
  <si>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</si>
  <si>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</si>
  <si>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</si>
  <si>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</si>
  <si>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</si>
  <si>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</si>
  <si>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</si>
  <si>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</si>
  <si>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</si>
  <si>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</si>
  <si>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</si>
  <si>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</si>
  <si>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</si>
  <si>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</si>
  <si>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</si>
  <si>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</si>
  <si>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</si>
  <si>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</si>
  <si>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</si>
  <si>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</si>
  <si>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</si>
  <si>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</si>
  <si>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</si>
  <si>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</si>
  <si>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</si>
  <si>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</si>
  <si>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</si>
  <si>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</si>
  <si>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</si>
  <si>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</si>
  <si>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</si>
  <si>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</si>
  <si>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</si>
  <si>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</si>
  <si>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</si>
  <si>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</si>
  <si>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</si>
  <si>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</si>
  <si>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</si>
  <si>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</si>
  <si>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</si>
  <si>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</si>
  <si>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</si>
  <si>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</si>
  <si>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</si>
  <si>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</si>
  <si>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</si>
  <si>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</si>
  <si>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</si>
  <si>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</si>
  <si>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</si>
  <si>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</si>
  <si>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</si>
  <si>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</si>
  <si>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</si>
  <si>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</si>
  <si>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</si>
  <si>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</si>
  <si>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</si>
  <si>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</si>
  <si>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</si>
  <si>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</si>
  <si>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</si>
  <si>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</si>
  <si>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</si>
  <si>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</si>
  <si>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</si>
  <si>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</si>
  <si>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</si>
  <si>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</si>
  <si>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</si>
  <si>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</si>
  <si>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</si>
  <si>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</si>
  <si>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</si>
  <si>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</si>
  <si>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</si>
  <si>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</si>
  <si>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</si>
  <si>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</si>
  <si>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</si>
  <si>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</si>
  <si>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</si>
  <si>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</si>
  <si>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</si>
  <si>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</si>
  <si>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</si>
  <si>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</si>
  <si>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</si>
  <si>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</si>
  <si>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</si>
  <si>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</si>
  <si>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</si>
  <si>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</si>
  <si>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</si>
  <si>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</si>
  <si>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</si>
  <si>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</si>
  <si>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</si>
  <si>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</si>
  <si>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</si>
  <si>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</si>
  <si>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</si>
  <si>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</si>
  <si>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</si>
  <si>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</si>
  <si>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</si>
  <si>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</si>
  <si>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</si>
  <si>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</si>
  <si>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</si>
  <si>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</si>
  <si>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</si>
  <si>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</si>
  <si>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</si>
  <si>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</si>
  <si>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</si>
  <si>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</si>
  <si>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</si>
  <si>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</si>
  <si>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</si>
  <si>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</si>
  <si>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</si>
  <si>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</si>
  <si>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</si>
  <si>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</si>
  <si>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</si>
  <si>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</si>
  <si>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</si>
  <si>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</si>
  <si>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</si>
  <si>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</si>
  <si>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</si>
  <si>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</si>
  <si>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</si>
  <si>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</si>
  <si>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</si>
  <si>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</si>
  <si>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</si>
  <si>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</si>
  <si>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</si>
  <si>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</si>
  <si>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</si>
  <si>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</si>
  <si>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</si>
  <si>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</si>
  <si>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</si>
  <si>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</si>
  <si>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</si>
  <si>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</si>
  <si>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</si>
  <si>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</si>
  <si>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</si>
  <si>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</si>
  <si>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</si>
  <si>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</si>
  <si>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</si>
  <si>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</si>
  <si>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</si>
  <si>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</si>
  <si>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</si>
  <si>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</si>
  <si>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</si>
  <si>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</si>
  <si>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</si>
  <si>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</si>
  <si>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</si>
  <si>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</si>
  <si>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</si>
  <si>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</si>
  <si>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</si>
  <si>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</si>
  <si>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</si>
  <si>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</si>
  <si>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</si>
  <si>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</si>
  <si>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</si>
  <si>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</si>
  <si>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</si>
  <si>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</si>
  <si>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</si>
  <si>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</si>
  <si>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</si>
  <si>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</si>
  <si>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</si>
  <si>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</si>
  <si>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</si>
  <si>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</si>
  <si>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</si>
  <si>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</si>
  <si>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</si>
  <si>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</si>
  <si>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</si>
  <si>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</si>
  <si>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</si>
  <si>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</si>
  <si>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</si>
  <si>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</si>
  <si>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</si>
  <si>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</si>
  <si>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</si>
  <si>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</si>
  <si>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</si>
  <si>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</si>
  <si>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</si>
  <si>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</si>
  <si>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</si>
  <si>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</si>
  <si>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</si>
  <si>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</si>
  <si>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</si>
  <si>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</si>
  <si>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</si>
  <si>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</si>
  <si>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</si>
  <si>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</si>
  <si>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</si>
  <si>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</si>
  <si>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</si>
  <si>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</si>
  <si>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</si>
  <si>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</si>
  <si>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</si>
  <si>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</si>
  <si>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</si>
  <si>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</si>
  <si>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</si>
  <si>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</si>
  <si>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</si>
  <si>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</si>
  <si>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</si>
  <si>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</si>
  <si>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</si>
  <si>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</si>
  <si>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</si>
  <si>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</si>
  <si>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</si>
  <si>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</si>
  <si>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</si>
  <si>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</si>
  <si>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</si>
  <si>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</si>
  <si>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</si>
  <si>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</si>
  <si>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</si>
  <si>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</si>
  <si>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</si>
  <si>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</si>
  <si>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</si>
  <si>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</si>
  <si>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</si>
  <si>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</si>
  <si>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</si>
  <si>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</si>
  <si>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</si>
  <si>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</si>
  <si>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</si>
  <si>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</si>
  <si>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</si>
  <si>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</si>
  <si>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</si>
  <si>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</si>
  <si>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</si>
  <si>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</si>
  <si>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</si>
  <si>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</si>
  <si>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</si>
  <si>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</si>
  <si>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</si>
  <si>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</si>
  <si>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</si>
  <si>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</si>
  <si>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</si>
  <si>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</si>
  <si>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</si>
  <si>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</si>
  <si>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</si>
  <si>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</si>
  <si>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</si>
  <si>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</si>
  <si>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</si>
  <si>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</si>
  <si>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</si>
  <si>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</si>
  <si>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</si>
  <si>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</si>
  <si>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</si>
  <si>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</si>
  <si>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</si>
  <si>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</si>
  <si>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</si>
  <si>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</si>
  <si>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</si>
  <si>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</si>
  <si>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</si>
  <si>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</si>
  <si>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</si>
  <si>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</si>
  <si>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</si>
  <si>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</si>
  <si>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</si>
  <si>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</si>
  <si>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</si>
  <si>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</si>
  <si>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</si>
  <si>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</si>
  <si>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</si>
  <si>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</si>
  <si>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</si>
  <si>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</si>
  <si>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</si>
  <si>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</si>
  <si>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</si>
  <si>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</si>
  <si>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</si>
  <si>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</si>
  <si>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</si>
  <si>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</si>
  <si>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</si>
  <si>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</si>
  <si>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</si>
  <si>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</si>
  <si>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</si>
  <si>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</si>
  <si>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</si>
  <si>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</si>
  <si>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</si>
  <si>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</si>
  <si>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</si>
  <si>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</si>
  <si>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</si>
  <si>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</si>
  <si>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</si>
  <si>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</si>
  <si>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</si>
  <si>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</si>
  <si>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</si>
  <si>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</si>
  <si>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</si>
  <si>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</si>
  <si>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</si>
  <si>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</si>
  <si>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</si>
  <si>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</si>
  <si>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</si>
  <si>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</si>
  <si>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</si>
  <si>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</si>
  <si>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</si>
  <si>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</si>
  <si>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</si>
  <si>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</si>
  <si>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</si>
  <si>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</si>
  <si>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</si>
  <si>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</si>
  <si>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</si>
  <si>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</si>
  <si>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</si>
  <si>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</si>
  <si>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</si>
  <si>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</si>
  <si>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</si>
  <si>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</si>
  <si>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</si>
  <si>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</si>
  <si>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</si>
  <si>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</si>
  <si>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</si>
  <si>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</si>
  <si>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</si>
  <si>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</si>
  <si>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</si>
  <si>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</si>
  <si>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</si>
  <si>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</si>
  <si>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</si>
  <si>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</si>
  <si>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</si>
  <si>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</si>
  <si>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</si>
  <si>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</si>
  <si>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</si>
  <si>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</si>
  <si>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</si>
  <si>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</si>
  <si>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</si>
  <si>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</si>
  <si>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</si>
  <si>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</si>
  <si>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</si>
  <si>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</si>
  <si>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</si>
  <si>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</si>
  <si>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</si>
  <si>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</si>
  <si>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</si>
  <si>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</si>
  <si>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</si>
  <si>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</si>
  <si>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</si>
  <si>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</si>
  <si>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</si>
  <si>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</si>
  <si>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</si>
  <si>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</si>
  <si>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</si>
  <si>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</si>
  <si>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</si>
  <si>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</si>
  <si>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</si>
  <si>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</si>
  <si>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</si>
  <si>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</si>
  <si>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</si>
  <si>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</si>
  <si>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</si>
  <si>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</si>
  <si>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</si>
  <si>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</si>
  <si>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</si>
  <si>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</si>
  <si>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</si>
  <si>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</si>
  <si>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</si>
  <si>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</si>
  <si>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</si>
  <si>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</si>
  <si>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</si>
  <si>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</si>
  <si>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</si>
  <si>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</si>
  <si>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</si>
  <si>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</si>
  <si>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</si>
  <si>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</si>
  <si>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</si>
  <si>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</si>
  <si>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</si>
  <si>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</si>
  <si>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</si>
  <si>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</si>
  <si>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</si>
  <si>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</si>
  <si>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</si>
  <si>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</si>
  <si>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</si>
  <si>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</si>
  <si>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</si>
  <si>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</si>
  <si>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</si>
  <si>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</si>
  <si>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</si>
  <si>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</si>
  <si>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</si>
  <si>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</si>
  <si>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</si>
  <si>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</si>
  <si>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</si>
  <si>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</si>
  <si>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</si>
  <si>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</si>
  <si>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</si>
  <si>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</si>
  <si>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</si>
  <si>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</si>
  <si>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</si>
  <si>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</si>
  <si>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</si>
  <si>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</si>
  <si>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</si>
  <si>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</si>
  <si>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</si>
  <si>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</si>
  <si>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</si>
  <si>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</si>
  <si>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</si>
  <si>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</si>
  <si>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</si>
  <si>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</si>
  <si>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</si>
  <si>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</si>
  <si>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</si>
  <si>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</si>
  <si>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</si>
  <si>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</si>
  <si>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</si>
  <si>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</si>
  <si>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</si>
  <si>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</si>
  <si>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</si>
  <si>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</si>
  <si>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</si>
  <si>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</si>
  <si>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</si>
  <si>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</si>
  <si>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</si>
  <si>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</si>
  <si>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</si>
  <si>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</si>
  <si>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</si>
  <si>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</si>
  <si>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</si>
  <si>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</si>
  <si>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</si>
  <si>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</si>
  <si>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</si>
  <si>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</si>
  <si>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</si>
  <si>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</si>
  <si>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</si>
  <si>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</si>
  <si>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</si>
  <si>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</si>
  <si>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</si>
  <si>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</si>
  <si>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</si>
  <si>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</si>
  <si>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</si>
  <si>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</si>
  <si>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</si>
  <si>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</si>
  <si>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</si>
  <si>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</si>
  <si>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</si>
  <si>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</si>
  <si>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</si>
  <si>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</si>
  <si>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</si>
  <si>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</si>
  <si>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</si>
  <si>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</si>
  <si>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</si>
  <si>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</si>
  <si>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</si>
  <si>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</si>
  <si>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</si>
  <si>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</si>
  <si>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</si>
  <si>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</si>
  <si>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</si>
  <si>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</si>
  <si>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</si>
  <si>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</si>
  <si>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</si>
  <si>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</si>
  <si>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</si>
  <si>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</si>
  <si>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</si>
  <si>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</si>
  <si>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</si>
  <si>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</si>
  <si>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</si>
  <si>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</si>
  <si>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</si>
  <si>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</si>
  <si>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</si>
  <si>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</si>
  <si>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</si>
  <si>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</si>
  <si>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</si>
  <si>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</si>
  <si>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</si>
  <si>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</si>
  <si>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</si>
  <si>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</si>
  <si>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</si>
  <si>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</si>
  <si>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</si>
  <si>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</si>
  <si>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</si>
  <si>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</si>
  <si>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</si>
  <si>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</si>
  <si>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</si>
  <si>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</si>
  <si>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</si>
  <si>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</si>
  <si>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</si>
  <si>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</si>
  <si>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</si>
  <si>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</si>
  <si>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</si>
  <si>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</si>
  <si>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</si>
  <si>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</si>
  <si>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</si>
  <si>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</si>
  <si>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</si>
  <si>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</si>
  <si>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</si>
  <si>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</si>
  <si>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</si>
  <si>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</si>
  <si>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</si>
  <si>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</si>
  <si>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</si>
  <si>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</si>
  <si>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</si>
  <si>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</si>
  <si>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</si>
  <si>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</si>
  <si>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</si>
  <si>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</si>
  <si>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</si>
  <si>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</si>
  <si>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</si>
  <si>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</si>
  <si>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</si>
  <si>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</si>
  <si>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</si>
  <si>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</si>
  <si>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</si>
  <si>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</si>
  <si>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</si>
  <si>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</si>
  <si>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</si>
  <si>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</si>
  <si>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</si>
  <si>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</si>
  <si>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</si>
  <si>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</si>
  <si>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</si>
  <si>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</si>
  <si>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</si>
  <si>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</si>
  <si>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</si>
  <si>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</si>
  <si>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</si>
  <si>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</si>
  <si>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</si>
  <si>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</si>
  <si>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</si>
  <si>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</si>
  <si>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</si>
  <si>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</si>
  <si>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</si>
  <si>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</si>
  <si>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</si>
  <si>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</si>
  <si>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</si>
  <si>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</si>
  <si>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</si>
  <si>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</si>
  <si>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</si>
  <si>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</si>
  <si>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</si>
  <si>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</si>
  <si>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</si>
  <si>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</si>
  <si>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</si>
  <si>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</si>
  <si>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</si>
  <si>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</si>
  <si>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</si>
  <si>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</si>
  <si>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</si>
  <si>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</si>
  <si>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</si>
  <si>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</si>
  <si>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</si>
  <si>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</si>
  <si>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</si>
  <si>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</si>
  <si>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</si>
  <si>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</si>
  <si>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</si>
  <si>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</si>
  <si>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</si>
  <si>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</si>
  <si>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</si>
  <si>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</si>
  <si>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</si>
  <si>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</si>
  <si>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</si>
  <si>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</si>
  <si>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</si>
  <si>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</si>
  <si>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</si>
  <si>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</si>
  <si>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</si>
  <si>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</si>
  <si>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</si>
  <si>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</si>
  <si>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</si>
  <si>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</si>
  <si>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</si>
  <si>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</si>
  <si>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</si>
  <si>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</si>
  <si>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</si>
  <si>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</si>
  <si>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</si>
  <si>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</si>
  <si>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</si>
  <si>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</si>
  <si>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</si>
  <si>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</si>
  <si>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</si>
  <si>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</si>
  <si>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</si>
  <si>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</si>
  <si>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</si>
  <si>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</si>
  <si>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</si>
  <si>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</si>
  <si>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</si>
  <si>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</si>
  <si>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</si>
  <si>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</si>
  <si>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</si>
  <si>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</si>
  <si>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</si>
  <si>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</si>
  <si>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</si>
  <si>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</si>
  <si>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</si>
  <si>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</si>
  <si>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</si>
  <si>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</si>
  <si>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</si>
  <si>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</si>
  <si>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</si>
  <si>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</si>
  <si>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</si>
  <si>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</si>
  <si>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</si>
  <si>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</si>
  <si>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</si>
  <si>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</si>
  <si>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</si>
  <si>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</si>
  <si>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</si>
  <si>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</si>
  <si>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</si>
  <si>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</si>
  <si>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</si>
  <si>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</si>
  <si>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</si>
  <si>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</si>
  <si>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</si>
  <si>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</si>
  <si>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</si>
  <si>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</si>
  <si>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</si>
  <si>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</si>
  <si>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</si>
  <si>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</si>
  <si>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</si>
  <si>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</si>
  <si>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</si>
  <si>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</si>
  <si>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</si>
  <si>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</si>
  <si>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</si>
  <si>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</si>
  <si>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</si>
  <si>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</si>
  <si>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</si>
  <si>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</si>
  <si>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</si>
  <si>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</si>
  <si>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</si>
  <si>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</si>
  <si>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</si>
  <si>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</si>
  <si>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</si>
  <si>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</si>
  <si>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</si>
  <si>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</si>
  <si>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</si>
  <si>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</si>
  <si>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</si>
  <si>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</si>
  <si>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</si>
  <si>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</si>
  <si>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</si>
  <si>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</si>
  <si>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</si>
  <si>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</si>
  <si>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</si>
  <si>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</si>
  <si>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</si>
  <si>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</si>
  <si>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</si>
  <si>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</si>
  <si>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</si>
  <si>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</si>
  <si>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</si>
  <si>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</si>
  <si>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</si>
  <si>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</si>
  <si>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</si>
  <si>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</si>
  <si>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</si>
  <si>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</si>
  <si>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</si>
  <si>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</si>
  <si>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</si>
  <si>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</si>
  <si>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</si>
  <si>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</si>
  <si>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</si>
  <si>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</si>
  <si>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</si>
  <si>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</si>
  <si>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</si>
  <si>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</si>
  <si>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</si>
  <si>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</si>
  <si>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</si>
  <si>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</si>
  <si>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</si>
  <si>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</si>
  <si>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</si>
  <si>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</si>
  <si>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</si>
  <si>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</si>
  <si>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</si>
  <si>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</si>
  <si>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</si>
  <si>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</si>
  <si>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</si>
  <si>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</si>
  <si>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</si>
  <si>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</si>
  <si>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</si>
  <si>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</si>
  <si>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</si>
  <si>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</si>
  <si>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</si>
  <si>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</si>
  <si>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</si>
  <si>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</si>
  <si>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</si>
  <si>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</si>
  <si>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</si>
  <si>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</si>
  <si>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</si>
  <si>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</si>
  <si>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</si>
  <si>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</si>
  <si>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</si>
  <si>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</si>
  <si>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</si>
  <si>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</si>
  <si>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</si>
  <si>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</si>
  <si>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</si>
  <si>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</si>
  <si>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</si>
  <si>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</si>
  <si>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</si>
  <si>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</si>
  <si>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</si>
  <si>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</si>
  <si>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</si>
  <si>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</si>
  <si>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</si>
  <si>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</si>
  <si>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</si>
  <si>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</si>
  <si>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</si>
  <si>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</si>
  <si>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</si>
  <si>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</si>
  <si>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</si>
  <si>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</si>
  <si>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</si>
  <si>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</si>
  <si>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</si>
  <si>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</si>
  <si>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</si>
  <si>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</si>
  <si>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</si>
  <si>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</si>
  <si>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</si>
  <si>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</si>
  <si>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</si>
  <si>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</si>
  <si>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</si>
  <si>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</si>
  <si>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</si>
  <si>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</si>
  <si>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</si>
  <si>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</si>
  <si>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</si>
  <si>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</si>
  <si>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</si>
  <si>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</si>
  <si>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</si>
  <si>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</si>
  <si>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</si>
  <si>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</si>
  <si>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</si>
  <si>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</si>
  <si>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</si>
  <si>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</si>
  <si>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</si>
  <si>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</si>
  <si>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</si>
  <si>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</si>
  <si>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</si>
  <si>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</si>
  <si>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</si>
  <si>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</si>
  <si>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</si>
  <si>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</si>
  <si>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</si>
  <si>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</si>
  <si>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</si>
  <si>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</si>
  <si>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</si>
  <si>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</si>
  <si>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</si>
  <si>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</si>
  <si>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</si>
  <si>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</si>
  <si>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</si>
  <si>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</si>
  <si>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</si>
  <si>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</si>
  <si>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</si>
  <si>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</si>
  <si>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</si>
  <si>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</si>
  <si>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</si>
  <si>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</si>
  <si>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</si>
  <si>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</si>
  <si>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</si>
  <si>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</si>
  <si>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</si>
  <si>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</si>
  <si>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</si>
  <si>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</si>
  <si>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</si>
  <si>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</si>
  <si>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</si>
  <si>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</si>
  <si>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</si>
  <si>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</si>
  <si>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</si>
  <si>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</si>
  <si>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</si>
  <si>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</si>
  <si>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</si>
  <si>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</si>
  <si>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</si>
  <si>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</si>
  <si>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</si>
  <si>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</si>
  <si>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</si>
  <si>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</si>
  <si>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</si>
  <si>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</si>
  <si>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</si>
  <si>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</si>
  <si>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</si>
  <si>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</si>
  <si>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</si>
  <si>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</si>
  <si>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</si>
  <si>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</si>
  <si>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</si>
  <si>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</si>
  <si>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</si>
  <si>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</si>
  <si>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</si>
  <si>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</si>
  <si>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</si>
  <si>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</si>
  <si>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</si>
  <si>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</si>
  <si>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</si>
  <si>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</si>
  <si>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</si>
  <si>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</si>
  <si>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</si>
  <si>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</si>
  <si>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</si>
  <si>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</si>
  <si>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</si>
  <si>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</si>
  <si>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</si>
  <si>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</si>
  <si>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</si>
  <si>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</si>
  <si>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</si>
  <si>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</si>
  <si>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</si>
  <si>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</si>
  <si>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</si>
  <si>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</si>
  <si>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</si>
  <si>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</si>
  <si>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</si>
  <si>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</si>
  <si>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</si>
  <si>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</si>
  <si>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</si>
  <si>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</si>
  <si>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</si>
  <si>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</si>
  <si>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</si>
  <si>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</si>
  <si>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</si>
  <si>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</si>
  <si>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</si>
  <si>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</si>
  <si>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</si>
  <si>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</si>
  <si>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</si>
  <si>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</si>
  <si>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</si>
  <si>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</si>
  <si>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</si>
  <si>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</si>
  <si>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</si>
  <si>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</si>
  <si>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</si>
  <si>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</si>
  <si>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</si>
  <si>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</si>
  <si>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</si>
  <si>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</si>
  <si>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</si>
  <si>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</si>
  <si>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</si>
  <si>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</si>
  <si>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</si>
  <si>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</si>
  <si>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</si>
  <si>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</si>
  <si>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</si>
  <si>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</si>
  <si>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</si>
  <si>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</si>
  <si>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</si>
  <si>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</si>
  <si>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</si>
  <si>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</si>
  <si>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</si>
  <si>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</si>
  <si>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</si>
  <si>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</si>
  <si>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</si>
  <si>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</si>
  <si>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</si>
  <si>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</si>
  <si>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</si>
  <si>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</si>
  <si>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</si>
  <si>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</si>
  <si>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</si>
  <si>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</si>
  <si>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</si>
  <si>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</si>
  <si>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</si>
  <si>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</si>
  <si>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</si>
  <si>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</si>
  <si>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</si>
  <si>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</si>
  <si>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</si>
  <si>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</si>
  <si>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</si>
  <si>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</si>
  <si>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</si>
  <si>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</si>
  <si>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</si>
  <si>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</si>
  <si>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</si>
  <si>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</si>
  <si>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</si>
  <si>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</si>
  <si>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</si>
  <si>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</si>
  <si>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</si>
  <si>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</si>
  <si>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</si>
  <si>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</si>
  <si>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</si>
  <si>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</si>
  <si>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</si>
  <si>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</si>
  <si>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</si>
  <si>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</si>
  <si>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</si>
  <si>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</si>
  <si>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</si>
  <si>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</si>
  <si>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</si>
  <si>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</si>
  <si>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</si>
  <si>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</si>
  <si>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</si>
  <si>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</si>
  <si>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</si>
  <si>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</si>
  <si>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</si>
  <si>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</si>
  <si>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</si>
  <si>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</si>
  <si>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</si>
  <si>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</si>
  <si>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</si>
  <si>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</si>
  <si>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</si>
  <si>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</si>
  <si>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</si>
  <si>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</si>
  <si>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</si>
  <si>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</si>
  <si>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</si>
  <si>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</si>
  <si>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</si>
  <si>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</si>
  <si>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</si>
  <si>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</si>
  <si>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</si>
  <si>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</si>
  <si>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</si>
  <si>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</si>
  <si>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</si>
  <si>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</si>
  <si>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</si>
  <si>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</si>
  <si>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</si>
  <si>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</si>
  <si>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</si>
  <si>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</si>
  <si>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</si>
  <si>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</si>
  <si>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</si>
  <si>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</si>
  <si>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</si>
  <si>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</si>
  <si>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</si>
  <si>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</si>
  <si>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</si>
  <si>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</si>
  <si>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</si>
  <si>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</si>
  <si>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</si>
  <si>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</si>
  <si>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</si>
  <si>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</si>
  <si>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</si>
  <si>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</si>
  <si>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</si>
  <si>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</si>
  <si>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</si>
  <si>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</si>
  <si>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</si>
  <si>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</si>
  <si>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</si>
  <si>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</si>
  <si>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</si>
  <si>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</si>
  <si>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</si>
  <si>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</si>
  <si>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</si>
  <si>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</si>
  <si>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</si>
  <si>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</si>
  <si>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</si>
  <si>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</si>
  <si>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</si>
  <si>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</si>
  <si>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</si>
  <si>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</si>
  <si>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</si>
  <si>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</si>
  <si>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</si>
  <si>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</si>
  <si>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</si>
  <si>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</si>
  <si>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</si>
  <si>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</si>
  <si>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</si>
  <si>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</si>
  <si>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</si>
  <si>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</si>
  <si>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</si>
  <si>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</si>
  <si>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</si>
  <si>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</si>
  <si>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</si>
  <si>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</si>
  <si>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</si>
  <si>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</si>
  <si>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</si>
  <si>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</si>
  <si>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</si>
  <si>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</si>
  <si>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</si>
  <si>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</si>
  <si>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</si>
  <si>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</si>
  <si>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</si>
  <si>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</si>
  <si>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</si>
  <si>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</si>
  <si>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</si>
  <si>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</si>
  <si>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</si>
  <si>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</si>
  <si>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</si>
  <si>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</si>
  <si>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</si>
  <si>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</si>
  <si>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</si>
  <si>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</si>
  <si>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</si>
  <si>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</si>
  <si>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</si>
  <si>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</si>
  <si>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</si>
  <si>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</si>
  <si>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</si>
  <si>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</si>
  <si>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</si>
  <si>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</si>
  <si>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</si>
  <si>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</si>
  <si>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</si>
  <si>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</si>
  <si>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</si>
  <si>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</si>
  <si>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</si>
  <si>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</si>
  <si>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</si>
  <si>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</si>
  <si>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</si>
  <si>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</si>
  <si>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</si>
  <si>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</si>
  <si>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</si>
  <si>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</si>
  <si>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</si>
  <si>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</si>
  <si>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</si>
  <si>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</si>
  <si>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</si>
  <si>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</si>
  <si>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</si>
  <si>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</si>
  <si>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</si>
  <si>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</si>
  <si>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</si>
  <si>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</si>
  <si>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</si>
  <si>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</si>
  <si>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</si>
  <si>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</si>
  <si>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</si>
  <si>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</si>
  <si>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</si>
  <si>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</si>
  <si>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</si>
  <si>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</si>
  <si>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</si>
  <si>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</si>
  <si>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</si>
  <si>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</si>
  <si>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</si>
  <si>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</si>
  <si>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</si>
  <si>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</si>
  <si>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</si>
  <si>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</si>
  <si>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</si>
  <si>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</si>
  <si>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</si>
  <si>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</si>
  <si>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</si>
  <si>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</si>
  <si>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</si>
  <si>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</si>
  <si>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</si>
  <si>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</si>
  <si>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</si>
  <si>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</si>
  <si>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</si>
  <si>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</si>
  <si>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</si>
  <si>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</si>
  <si>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</si>
  <si>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</si>
  <si>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</si>
  <si>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</si>
  <si>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</si>
  <si>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</si>
  <si>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</si>
  <si>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</si>
  <si>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</si>
  <si>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</si>
  <si>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</si>
  <si>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</si>
  <si>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</si>
  <si>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</si>
  <si>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</si>
  <si>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</si>
  <si>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</si>
  <si>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</si>
  <si>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</si>
  <si>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</si>
  <si>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</si>
  <si>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</si>
  <si>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</si>
  <si>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</si>
  <si>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</si>
  <si>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</si>
  <si>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</si>
  <si>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</si>
  <si>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</si>
  <si>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</si>
  <si>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</si>
  <si>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</si>
  <si>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</si>
  <si>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</si>
  <si>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</si>
  <si>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</si>
  <si>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</si>
  <si>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</si>
  <si>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</si>
  <si>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</si>
  <si>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</si>
  <si>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</si>
  <si>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</si>
  <si>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</si>
  <si>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</si>
  <si>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</si>
  <si>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</si>
  <si>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</si>
  <si>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</si>
  <si>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</si>
  <si>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</si>
  <si>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</si>
  <si>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</si>
  <si>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</si>
  <si>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</si>
  <si>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</si>
  <si>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</si>
  <si>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</si>
  <si>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</si>
  <si>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</si>
  <si>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</si>
  <si>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</si>
  <si>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</si>
  <si>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</si>
  <si>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</si>
  <si>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</si>
  <si>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</si>
  <si>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</si>
  <si>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</si>
  <si>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</si>
  <si>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</si>
  <si>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</si>
  <si>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</si>
  <si>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</si>
  <si>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</si>
  <si>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</si>
  <si>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</si>
  <si>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</si>
  <si>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</si>
  <si>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</si>
  <si>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</si>
  <si>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</si>
  <si>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</si>
  <si>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</si>
  <si>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</si>
  <si>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</si>
  <si>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</si>
  <si>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</si>
  <si>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</si>
  <si>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</si>
  <si>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</si>
  <si>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</si>
  <si>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</si>
  <si>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</si>
  <si>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</si>
  <si>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</si>
  <si>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</si>
  <si>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</si>
  <si>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</si>
  <si>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</si>
  <si>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</si>
  <si>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</si>
  <si>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</si>
  <si>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</si>
  <si>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</si>
  <si>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</si>
  <si>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</si>
  <si>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</si>
  <si>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</si>
  <si>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</si>
  <si>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</si>
  <si>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</si>
  <si>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</si>
  <si>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</si>
  <si>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</si>
  <si>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</si>
  <si>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</si>
  <si>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</si>
  <si>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</si>
  <si>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</si>
  <si>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</si>
  <si>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</si>
  <si>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</si>
  <si>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</si>
  <si>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</si>
  <si>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</si>
  <si>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</si>
  <si>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</si>
  <si>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</si>
  <si>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</si>
  <si>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</si>
  <si>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</si>
  <si>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</si>
  <si>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</si>
  <si>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</si>
  <si>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</si>
  <si>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</si>
  <si>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</si>
  <si>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</si>
  <si>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</si>
  <si>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</si>
  <si>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</si>
  <si>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</si>
  <si>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</si>
  <si>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</si>
  <si>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</si>
  <si>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</si>
  <si>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</si>
  <si>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</si>
  <si>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</si>
  <si>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</si>
  <si>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</si>
  <si>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</si>
  <si>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</si>
  <si>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</si>
  <si>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</si>
  <si>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</si>
  <si>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</si>
  <si>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</si>
  <si>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</si>
  <si>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</si>
  <si>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</si>
  <si>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</si>
  <si>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</si>
  <si>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</si>
  <si>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</si>
  <si>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</si>
  <si>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</si>
  <si>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</si>
  <si>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</si>
  <si>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</si>
  <si>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</si>
  <si>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</si>
  <si>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</si>
  <si>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</si>
  <si>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</si>
  <si>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</si>
  <si>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</si>
  <si>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</si>
  <si>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</si>
  <si>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</si>
  <si>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</si>
  <si>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</si>
  <si>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</si>
  <si>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</si>
  <si>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</si>
  <si>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</si>
  <si>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</si>
  <si>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</si>
  <si>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</si>
  <si>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</si>
  <si>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</si>
  <si>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</si>
  <si>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</si>
  <si>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</si>
  <si>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</si>
  <si>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</si>
  <si>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</si>
  <si>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</si>
  <si>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</si>
  <si>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</si>
  <si>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</si>
  <si>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</si>
  <si>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</si>
  <si>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</si>
  <si>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</si>
  <si>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</si>
  <si>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</si>
  <si>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</si>
  <si>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</si>
  <si>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</si>
  <si>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</si>
  <si>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</si>
  <si>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</si>
  <si>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</si>
  <si>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</si>
  <si>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</si>
  <si>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</si>
  <si>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</si>
  <si>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</si>
  <si>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</si>
  <si>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</si>
  <si>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</si>
  <si>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</si>
  <si>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</si>
  <si>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</si>
  <si>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</si>
  <si>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</si>
  <si>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</si>
  <si>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</si>
  <si>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</si>
  <si>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</si>
  <si>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</si>
  <si>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</si>
  <si>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</si>
  <si>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</si>
  <si>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</si>
  <si>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</si>
  <si>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</si>
  <si>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</si>
  <si>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</si>
  <si>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</si>
  <si>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</si>
  <si>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</si>
  <si>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</si>
  <si>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</si>
  <si>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</si>
  <si>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</si>
  <si>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</si>
  <si>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</si>
  <si>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</si>
  <si>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</si>
  <si>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</si>
  <si>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</si>
  <si>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</si>
  <si>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</si>
  <si>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</si>
  <si>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</si>
  <si>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</si>
  <si>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</si>
  <si>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</si>
  <si>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</si>
  <si>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</si>
  <si>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</si>
  <si>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</si>
  <si>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</si>
  <si>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</si>
  <si>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</si>
  <si>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</si>
  <si>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</si>
  <si>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</si>
  <si>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</si>
  <si>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</si>
  <si>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</si>
  <si>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</si>
  <si>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</si>
  <si>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</si>
  <si>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</si>
  <si>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</si>
  <si>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</si>
  <si>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</si>
  <si>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</si>
  <si>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</si>
  <si>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</si>
  <si>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</si>
  <si>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</si>
  <si>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</si>
  <si>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</si>
  <si>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</si>
  <si>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</si>
  <si>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</si>
  <si>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</si>
  <si>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</si>
  <si>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</si>
  <si>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</si>
  <si>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</si>
  <si>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</si>
  <si>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</si>
  <si>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</si>
  <si>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</si>
  <si>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</si>
  <si>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</si>
  <si>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</si>
  <si>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</si>
  <si>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</si>
  <si>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</si>
  <si>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</si>
  <si>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</si>
  <si>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</si>
  <si>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</si>
  <si>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</si>
  <si>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</si>
  <si>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</si>
  <si>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</si>
  <si>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</si>
  <si>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</si>
  <si>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</si>
  <si>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</si>
  <si>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</si>
  <si>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</si>
  <si>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</si>
  <si>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</si>
  <si>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</si>
  <si>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</si>
  <si>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</si>
  <si>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</si>
  <si>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</si>
  <si>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</si>
  <si>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</si>
  <si>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</si>
  <si>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</si>
  <si>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</si>
  <si>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</si>
  <si>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</si>
  <si>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</si>
  <si>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</si>
  <si>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</si>
  <si>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</si>
  <si>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</si>
  <si>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</si>
  <si>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</si>
  <si>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</si>
  <si>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</si>
  <si>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</si>
  <si>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</si>
  <si>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</si>
  <si>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</si>
  <si>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</si>
  <si>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</si>
  <si>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</si>
  <si>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</si>
  <si>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</si>
  <si>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</si>
  <si>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</si>
  <si>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</si>
  <si>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</si>
  <si>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</si>
  <si>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</si>
  <si>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</si>
  <si>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</si>
  <si>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</si>
  <si>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</si>
  <si>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</si>
  <si>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</si>
  <si>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</si>
  <si>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</si>
  <si>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</si>
  <si>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</si>
  <si>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</si>
  <si>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</si>
  <si>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</si>
  <si>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</si>
  <si>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</si>
  <si>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</si>
  <si>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</si>
  <si>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</si>
  <si>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</si>
  <si>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</si>
  <si>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</si>
  <si>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</si>
  <si>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</si>
  <si>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</si>
  <si>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</si>
  <si>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</si>
  <si>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</si>
  <si>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</si>
  <si>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</si>
  <si>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</si>
  <si>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</si>
  <si>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</si>
  <si>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</si>
  <si>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</si>
  <si>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</si>
  <si>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</si>
  <si>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</si>
  <si>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</si>
  <si>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</si>
  <si>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</si>
  <si>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</si>
  <si>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</si>
  <si>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</si>
  <si>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</si>
  <si>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</si>
  <si>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</si>
  <si>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</si>
  <si>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</si>
  <si>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</si>
  <si>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</si>
  <si>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</si>
  <si>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</si>
  <si>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</si>
  <si>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</si>
  <si>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</si>
  <si>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</si>
  <si>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</si>
  <si>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</si>
  <si>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</si>
  <si>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</si>
  <si>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</si>
  <si>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</si>
  <si>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</si>
  <si>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</si>
  <si>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</si>
  <si>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</si>
  <si>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</si>
  <si>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</si>
  <si>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</si>
  <si>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</si>
  <si>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</si>
  <si>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</si>
  <si>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</si>
  <si>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</si>
  <si>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</si>
  <si>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</si>
  <si>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</si>
  <si>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</si>
  <si>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</si>
  <si>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</si>
  <si>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</si>
  <si>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</si>
  <si>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</si>
  <si>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</si>
  <si>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</si>
  <si>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</si>
  <si>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</si>
  <si>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</si>
  <si>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</si>
  <si>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</si>
  <si>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</si>
  <si>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</si>
  <si>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</si>
  <si>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</si>
  <si>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</si>
  <si>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</si>
  <si>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</si>
  <si>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</si>
  <si>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</si>
  <si>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</si>
  <si>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</si>
  <si>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</si>
  <si>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</si>
  <si>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</si>
  <si>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</si>
  <si>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</si>
  <si>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</si>
  <si>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</si>
  <si>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</si>
  <si>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</si>
  <si>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</si>
  <si>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</si>
  <si>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</si>
  <si>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</si>
  <si>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</si>
  <si>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</si>
  <si>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</si>
  <si>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</si>
  <si>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</si>
  <si>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</si>
  <si>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</si>
  <si>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</si>
  <si>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</si>
  <si>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</si>
  <si>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</si>
  <si>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</si>
  <si>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</si>
  <si>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</si>
  <si>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</si>
  <si>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</si>
  <si>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</si>
  <si>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</si>
  <si>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</si>
  <si>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</si>
  <si>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</si>
  <si>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</si>
  <si>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</si>
  <si>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</si>
  <si>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</si>
  <si>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</si>
  <si>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</si>
  <si>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</si>
  <si>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</si>
  <si>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</si>
  <si>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</si>
  <si>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</si>
  <si>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</si>
  <si>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</si>
  <si>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</si>
  <si>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</si>
  <si>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</si>
  <si>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</si>
  <si>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</si>
  <si>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</si>
  <si>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</si>
  <si>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</si>
  <si>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</si>
  <si>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</si>
  <si>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</si>
  <si>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</si>
  <si>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</si>
  <si>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</si>
  <si>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</si>
  <si>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</si>
  <si>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</si>
  <si>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</si>
  <si>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</si>
  <si>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</si>
  <si>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</si>
  <si>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</si>
  <si>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</si>
  <si>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</si>
  <si>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</si>
  <si>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</si>
  <si>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</si>
  <si>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</si>
  <si>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</si>
  <si>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</si>
  <si>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</si>
  <si>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</si>
  <si>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</si>
  <si>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</si>
  <si>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</si>
  <si>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</si>
  <si>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</si>
  <si>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</si>
  <si>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</si>
  <si>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</si>
  <si>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</si>
  <si>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</si>
  <si>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</si>
  <si>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</si>
  <si>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</si>
  <si>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</si>
  <si>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</si>
  <si>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</si>
  <si>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</si>
  <si>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</si>
  <si>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</si>
  <si>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</si>
  <si>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</si>
  <si>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</si>
  <si>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</si>
  <si>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</si>
  <si>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</si>
  <si>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</si>
  <si>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</si>
  <si>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</si>
  <si>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</si>
  <si>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</si>
  <si>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</si>
  <si>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</si>
  <si>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</si>
  <si>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</si>
  <si>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</si>
  <si>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</si>
  <si>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</si>
  <si>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</si>
  <si>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</si>
  <si>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</si>
  <si>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</si>
  <si>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</si>
  <si>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</si>
  <si>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</si>
  <si>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</si>
  <si>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</si>
  <si>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</si>
  <si>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</si>
  <si>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</si>
  <si>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</si>
  <si>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</si>
  <si>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</si>
  <si>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</si>
  <si>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</si>
  <si>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</si>
  <si>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</si>
  <si>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</si>
  <si>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</si>
  <si>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</si>
  <si>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</si>
  <si>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</si>
  <si>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</si>
  <si>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</si>
  <si>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</si>
  <si>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</si>
  <si>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</si>
  <si>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</si>
  <si>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</si>
  <si>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</si>
  <si>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</si>
  <si>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</si>
  <si>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</si>
  <si>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</si>
  <si>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</si>
  <si>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</si>
  <si>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</si>
  <si>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</si>
  <si>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</si>
  <si>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</si>
  <si>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</si>
  <si>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</si>
  <si>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</si>
  <si>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</si>
  <si>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</si>
  <si>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</si>
  <si>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</si>
  <si>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</si>
  <si>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</si>
  <si>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</si>
  <si>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</si>
  <si>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</si>
  <si>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</si>
  <si>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</si>
  <si>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</si>
  <si>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</si>
  <si>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</si>
  <si>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</si>
  <si>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</si>
  <si>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</si>
  <si>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</si>
  <si>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</si>
  <si>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</si>
  <si>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</si>
  <si>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</si>
  <si>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</si>
  <si>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</si>
  <si>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</si>
  <si>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</si>
  <si>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</si>
  <si>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</si>
  <si>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</si>
  <si>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</si>
  <si>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</si>
  <si>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</si>
  <si>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</si>
  <si>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</si>
  <si>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</si>
  <si>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</si>
  <si>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</si>
  <si>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</si>
  <si>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</si>
  <si>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</si>
  <si>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</si>
  <si>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</si>
  <si>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</si>
  <si>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</si>
  <si>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</si>
  <si>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</si>
  <si>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</si>
  <si>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</si>
  <si>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</si>
  <si>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</si>
  <si>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</si>
  <si>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</si>
  <si>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</si>
  <si>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</si>
  <si>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</si>
  <si>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</si>
  <si>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</si>
  <si>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</si>
  <si>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</si>
  <si>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</si>
  <si>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</si>
  <si>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</si>
  <si>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</si>
  <si>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</si>
  <si>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</si>
  <si>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</si>
  <si>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</si>
  <si>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</si>
  <si>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</si>
  <si>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</si>
  <si>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</si>
  <si>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</si>
  <si>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</si>
  <si>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</si>
  <si>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</si>
  <si>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</si>
  <si>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</si>
  <si>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</si>
  <si>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</si>
  <si>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</si>
  <si>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</si>
  <si>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</si>
  <si>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</si>
  <si>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</si>
  <si>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</si>
  <si>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</si>
  <si>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</si>
  <si>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</si>
  <si>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</si>
  <si>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</si>
  <si>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</si>
  <si>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</si>
  <si>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</si>
  <si>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</si>
  <si>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</si>
  <si>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</si>
  <si>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</si>
  <si>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</si>
  <si>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</si>
  <si>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</si>
  <si>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</si>
  <si>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</si>
  <si>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</si>
  <si>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</si>
  <si>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</si>
  <si>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</si>
  <si>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</si>
  <si>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</si>
  <si>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</si>
  <si>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</si>
  <si>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</si>
  <si>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</si>
  <si>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</si>
  <si>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</si>
  <si>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</si>
  <si>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</si>
  <si>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</si>
  <si>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</si>
  <si>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</si>
  <si>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</si>
  <si>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</si>
  <si>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</si>
  <si>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</si>
  <si>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</si>
  <si>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</si>
  <si>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</si>
  <si>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</si>
  <si>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</si>
  <si>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</si>
  <si>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</si>
  <si>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</si>
  <si>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</si>
  <si>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</si>
  <si>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</si>
  <si>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</si>
  <si>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</si>
  <si>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</si>
  <si>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</si>
  <si>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</si>
  <si>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</si>
  <si>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</si>
  <si>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</si>
  <si>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</si>
  <si>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</si>
  <si>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</si>
  <si>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</si>
  <si>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</si>
  <si>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</si>
  <si>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</si>
  <si>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</si>
  <si>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</si>
  <si>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</si>
  <si>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</si>
  <si>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</si>
  <si>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</si>
  <si>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</si>
  <si>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</si>
  <si>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</si>
  <si>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</si>
  <si>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</si>
  <si>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</si>
  <si>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</si>
  <si>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</si>
  <si>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</si>
  <si>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</si>
  <si>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</si>
  <si>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</si>
  <si>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</si>
  <si>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</si>
  <si>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</si>
  <si>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</si>
  <si>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</si>
  <si>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</si>
  <si>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</si>
  <si>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</si>
  <si>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</si>
  <si>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</si>
  <si>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</si>
  <si>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</si>
  <si>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</si>
  <si>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</si>
  <si>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</si>
  <si>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</si>
  <si>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</si>
  <si>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</si>
  <si>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</si>
  <si>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</si>
  <si>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</si>
  <si>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</si>
  <si>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</si>
  <si>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</si>
  <si>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</si>
  <si>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</si>
  <si>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</si>
  <si>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</si>
  <si>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</si>
  <si>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</si>
  <si>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</si>
  <si>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</si>
  <si>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</si>
  <si>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</si>
  <si>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</si>
  <si>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</si>
  <si>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</si>
  <si>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</si>
  <si>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</si>
  <si>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</si>
  <si>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</si>
  <si>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</si>
  <si>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</si>
  <si>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</si>
  <si>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</si>
  <si>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</si>
  <si>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</si>
  <si>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</si>
  <si>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</si>
  <si>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</si>
  <si>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</si>
  <si>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</si>
  <si>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</si>
  <si>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</si>
  <si>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</si>
  <si>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</si>
  <si>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</si>
  <si>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</si>
  <si>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</si>
  <si>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</si>
  <si>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</si>
  <si>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</si>
  <si>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</si>
  <si>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</si>
  <si>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</si>
  <si>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</si>
  <si>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</si>
  <si>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</si>
  <si>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</si>
  <si>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</si>
  <si>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</si>
  <si>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</si>
  <si>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</si>
  <si>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</si>
  <si>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</si>
  <si>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</si>
  <si>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</si>
  <si>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</si>
  <si>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</si>
  <si>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</si>
  <si>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</si>
  <si>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</si>
  <si>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</si>
  <si>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</si>
  <si>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</si>
  <si>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</si>
  <si>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</si>
  <si>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</si>
  <si>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</si>
  <si>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</si>
  <si>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</si>
  <si>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</si>
  <si>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</si>
  <si>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</si>
  <si>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</si>
  <si>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</si>
  <si>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</si>
  <si>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</si>
  <si>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</si>
  <si>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</si>
  <si>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</si>
  <si>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</si>
  <si>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</si>
  <si>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</si>
  <si>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</si>
  <si>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</si>
  <si>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</si>
  <si>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</si>
  <si>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</si>
  <si>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</si>
  <si>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</si>
  <si>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</si>
  <si>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</si>
  <si>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</si>
  <si>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</si>
  <si>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</si>
  <si>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</si>
  <si>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</si>
  <si>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</si>
  <si>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</si>
  <si>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</si>
  <si>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</si>
  <si>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</si>
  <si>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</si>
  <si>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</si>
  <si>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</si>
  <si>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</si>
  <si>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</si>
  <si>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</si>
  <si>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</si>
  <si>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</si>
  <si>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</si>
  <si>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</si>
  <si>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</si>
  <si>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</si>
  <si>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</si>
  <si>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</si>
  <si>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</si>
  <si>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</si>
  <si>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</si>
  <si>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</si>
  <si>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</si>
  <si>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</si>
  <si>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</si>
  <si>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</si>
  <si>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</si>
  <si>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</si>
  <si>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</si>
  <si>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</si>
  <si>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</si>
  <si>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</si>
  <si>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</si>
  <si>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</si>
  <si>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</si>
  <si>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</si>
  <si>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</si>
  <si>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</si>
  <si>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</si>
  <si>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</si>
  <si>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</si>
  <si>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</si>
  <si>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</si>
  <si>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</si>
  <si>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</si>
  <si>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</si>
  <si>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</si>
  <si>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 xml:space="preserve">NO PCM </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</si>
  <si>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</si>
  <si>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</si>
  <si>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</si>
  <si>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</si>
  <si>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</si>
  <si>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</si>
  <si>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</si>
  <si>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</si>
  <si>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</si>
  <si>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</si>
  <si>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</si>
  <si>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</si>
  <si>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</si>
  <si>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</si>
  <si>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</si>
  <si>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</si>
  <si>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</si>
  <si>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</si>
  <si>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</si>
  <si>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</si>
  <si>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</si>
  <si>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</si>
  <si>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</si>
  <si>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</si>
  <si>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</si>
  <si>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</si>
  <si>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</si>
  <si>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</si>
  <si>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</si>
  <si>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</si>
  <si>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</si>
  <si>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</si>
  <si>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</si>
  <si>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</si>
  <si>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</si>
  <si>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</si>
  <si>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</si>
  <si>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</si>
  <si>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</si>
  <si>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</si>
  <si>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</si>
  <si>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</si>
  <si>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</si>
  <si>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</si>
  <si>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</si>
  <si>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</si>
  <si>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</si>
  <si>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</si>
  <si>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</si>
  <si>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</si>
  <si>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</si>
  <si>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</si>
  <si>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</si>
  <si>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</si>
  <si>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</si>
  <si>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</si>
  <si>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</si>
  <si>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</si>
  <si>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</si>
  <si>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</si>
  <si>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</si>
  <si>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</si>
  <si>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</si>
  <si>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</si>
  <si>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</si>
  <si>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</si>
  <si>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</si>
  <si>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</si>
  <si>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</si>
  <si>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</si>
  <si>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</si>
  <si>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</si>
  <si>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</si>
  <si>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</si>
  <si>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</si>
  <si>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</si>
  <si>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</si>
  <si>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</si>
  <si>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</si>
  <si>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</si>
  <si>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</si>
  <si>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</si>
  <si>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</si>
  <si>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</si>
  <si>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</si>
  <si>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</si>
  <si>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</si>
  <si>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</si>
  <si>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</si>
  <si>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</si>
  <si>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</si>
  <si>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</si>
  <si>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</si>
  <si>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</si>
  <si>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</si>
  <si>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</si>
  <si>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</si>
  <si>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</si>
  <si>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</si>
  <si>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</si>
  <si>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25 min </t>
  </si>
  <si>
    <t>PCM-20251030-00000532</t>
  </si>
  <si>
    <t>team on the way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</si>
</sst>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8" totalsRowShown="0" headerRowDxfId="15" dataDxfId="14" headerRowBorderDxfId="12" tableBorderDxfId="13">
  <autoFilter ref="A1:L5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workbookViewId="0">
      <selection activeCell="D7" sqref="D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297.49792337963299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0.87898819444671972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7.2691898152697831E-2</v>
      </c>
      <c r="H4" s="136">
        <v>45960.365324074075</v>
      </c>
      <c r="I4" s="134" t="str">
        <f>IFERROR(VLOOKUP(D4,DB!A:F,6,0),"")</f>
        <v>SCECO</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12522</v>
      </c>
      <c r="E5" s="135" t="s">
        <v>39021</v>
      </c>
      <c r="F5" s="136">
        <v>45960.401388888888</v>
      </c>
      <c r="G5" s="137">
        <f ca="1">IFERROR(NOW()-F5,"")</f>
        <v>4.4960416671528947E-2</v>
      </c>
      <c r="H5" s="136">
        <v>45960.401388888888</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45960.446349305559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45960.446349305559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45960.446349305559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45960.446349305559</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45960.446349305559</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45960.446349305559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45960.446349305559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45960.446349305559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45960.446349305559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45960.446349305559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45960.446349305559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45960.446349305559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45960.446349305559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45960.446349305559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45960.446349305559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45960.446349305559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45960.446349305559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45960.446349305559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45960.446349305559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45960.446349305559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45960.446349305559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45960.446349305559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45960.446349305559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45960.446349305559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45960.446349305559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45960.446349305559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45960.446349305559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45960.446349305559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45960.446349305559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45960.446349305559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45960.446349305559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45960.446349305559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45960.446349305559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45960.446349305559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45960.446349305559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45960.446349305559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45960.446349305559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45960.446349305559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45960.446349305559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45960.446349305559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45960.446349305559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45960.446349305559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45960.446349305559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45960.446349305559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45960.446349305559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45960.446349305559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45960.446349305559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45960.446349305559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45960.446349305559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45960.446349305559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45960.446349305559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45960.446349305559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45960.446349305559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45960.446349305559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45960.446349305559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45960.446349305559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45960.446349305559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45960.446349305559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45960.446349305559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45960.446349305559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45960.446349305559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45960.446349305559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45960.446349305559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45960.446349305559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45960.446349305559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45960.446349305559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45960.446349305559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45960.446349305559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45960.446349305559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45960.446349305559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45960.446349305559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45960.446349305559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45960.446349305559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45960.446349305559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45960.446349305559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45960.446349305559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45960.446349305559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45960.446349305559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45960.446349305559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45960.446349305559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45960.446349305559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45960.446349305559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45960.446349305559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45960.446349305559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45960.446349305559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45960.446349305559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45960.446349305559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45960.446349305559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45960.446349305559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45960.446349305559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45960.446349305559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45960.446349305559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45960.446349305559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45960.446349305559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45960.446349305559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45960.446349305559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45960.446349305559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45960.446349305559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45960.446349305559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45960.446349305559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45960.446349305559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45960.446349305559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45960.446349305559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45960.446349305559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45960.446349305559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45960.446349305559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45960.446349305559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45960.446349305559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45960.446349305559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45960.446349305559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45960.446349305559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45960.446349305559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45960.446349305559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45960.446349305559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45960.446349305559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45960.446349305559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45960.446349305559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45960.446349305559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45960.446349305559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45960.446349305559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45960.446349305559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45960.446349305559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45960.446349305559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45960.446349305559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45960.446349305559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45960.446349305559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45960.446349305559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45960.446349305559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45960.446349305559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45960.446349305559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45960.446349305559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45960.446349305559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45960.446349305559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45960.446349305559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45960.446349305559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45960.446349305559</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45960.446349305559</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B89562B3-D78F-4677-AD66-69B9560E3988}"/>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L9" sqref="L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135.44651134259766</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1.7042659722283133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45960.446349305559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45960.446349305559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45960.446349305559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45960.446349305559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45960.446349305559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45960.446349305559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45960.446349305559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45960.446349305559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45960.446349305559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45960.446349305559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45960.446349305559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45960.446349305559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45960.446349305559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45960.446349305559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45960.446349305559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45960.446349305559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45960.446349305559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45960.446349305559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45960.446349305559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45960.446349305559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45960.446349305559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45960.446349305559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45960.446349305559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45960.446349305559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45960.446349305559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45960.446349305559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45960.446349305559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45960.446349305559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45960.446349305559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45960.446349305559</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45960.446349305559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45960.446349305559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45960.446349305559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45960.446349305559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45960.446349305559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45960.446349305559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45960.446349305559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45960.446349305559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45960.446349305559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45960.446349305559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45960.446349305559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45960.446349305559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45960.446349305559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45960.446349305559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45960.446349305559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45960.446349305559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45960.446349305559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45960.446349305559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45960.446349305559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45960.446349305559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45960.446349305559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45960.446349305559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45960.446349305559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45960.446349305559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45960.446349305559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45960.446349305559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45960.446349305559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45960.446349305559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45960.446349305559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45960.446349305559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45960.446349305559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45960.446349305559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45960.446349305559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45960.446349305559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45960.446349305559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45960.446349305559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45960.446349305559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45960.446349305559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45960.446349305559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45960.446349305559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45960.446349305559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45960.446349305559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45960.446349305559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45960.446349305559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45960.446349305559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45960.446349305559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45960.446349305559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45960.446349305559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45960.446349305559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45960.446349305559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45960.446349305559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45960.446349305559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45960.446349305559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45960.446349305559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45960.446349305559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45960.446349305559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45960.446349305559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45960.446349305559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45960.446349305559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45960.446349305559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45960.446349305559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45960.446349305559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45960.446349305559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45960.446349305559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45960.446349305559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45960.446349305559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45960.446349305559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45960.446349305559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45960.446349305559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45960.446349305559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45960.446349305559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45960.446349305559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45960.446349305559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45960.446349305559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45960.446349305559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45960.446349305559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45960.446349305559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45960.446349305559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45960.446349305559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45960.446349305559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45960.446349305559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45960.446349305559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45960.446349305559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45960.446349305559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45960.446349305559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45960.446349305559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45960.446349305559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45960.446349305559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45960.446349305559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45960.446349305559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45960.446349305559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45960.446349305559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45960.446349305559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45960.446349305559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45960.446349305559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45960.446349305559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45960.446349305559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45960.446349305559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45960.446349305559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45960.446349305559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45960.446349305559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45960.446349305559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45960.446349305559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45960.446349305559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45960.446349305559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45960.446349305559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45960.446349305559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45960.446349305559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45960.446349305559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45960.446349305559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45960.446349305559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45960.446349305559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45960.446349305559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45960.446349305559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45960.446349305559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45960.446349305559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45960.446349305559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45960.446349305559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45960.446349305559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45960.446349305559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45960.446349305559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45960.446349305559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45960.446349305559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45960.446349305559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45960.446349305559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45960.446349305559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45960.446349305559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45960.446349305559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45960.446349305559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45960.446349305559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45960.446349305559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45960.446349305559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45960.446349305559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45960.446349305559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45960.446349305559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45960.446349305559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45960.446349305559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45960.446349305559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45960.446349305559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45960.446349305559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45960.446349305559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45960.446349305559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45960.446349305559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45960.446349305559</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45960.446349305559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45960.446349305559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45960.446349305559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45960.446349305559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45960.446349305559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45960.446349305559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45960.446349305559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45960.446349305559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45960.446349305559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45960.446349305559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45960.446349305559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45960.446349305559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45960.446349305559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45960.446349305559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45960.446349305559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45960.446349305559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45960.446349305559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45960.446349305559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45960.446349305559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45960.446349305559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45960.446349305559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45960.446349305559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45960.446349305559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45960.446349305559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45960.446349305559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45960.446349305559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45960.446349305559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45960.446349305559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45960.446349305559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45960.446349305559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45960.446349305559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45960.446349305559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45960.446349305559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45960.446349305559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45960.446349305559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45960.446349305559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45960.446349305559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45960.446349305559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45960.446349305559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45960.446349305559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45960.446349305559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45960.446349305559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45960.446349305559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45960.446349305559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45960.446349305559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45960.446349305559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45960.446349305559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45960.446349305559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45960.446349305559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45960.446349305559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45960.446349305559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45960.446349305559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45960.446349305559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45960.446349305559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45960.446349305559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45960.446349305559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45960.446349305559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45960.446349305559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45960.446349305559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45960.446349305559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45960.446349305559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45960.446349305559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45960.446349305559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45960.446349305559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45960.446349305559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45960.446349305559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45960.446349305559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45960.446349305559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45960.446349305559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45960.446349305559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45960.446349305559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45960.446349305559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45960.446349305559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45960.446349305559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45960.446349305559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45960.446349305559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45960.446349305559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45960.446349305559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45960.446349305559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45960.446349305559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45960.446349305559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45960.446349305559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45960.446349305559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45960.446349305559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45960.446349305559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45960.446349305559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45960.446349305559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45960.446349305559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45960.446349305559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45960.446349305559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45960.446349305559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45960.446349305559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45960.446349305559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45960.446349305559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45960.446349305559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45960.446349305559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45960.446349305559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45960.446349305559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45960.446349305559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45960.446349305559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45960.446349305559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45960.446349305559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45960.446349305559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45960.446349305559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45960.446349305559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45960.446349305559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45960.446349305559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45960.446349305559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45960.446349305559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45960.446349305559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45960.446349305559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45960.446349305559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45960.446349305559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45960.446349305559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45960.446349305559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45960.446349305559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45960.446349305559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45960.446349305559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45960.446349305559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45960.446349305559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45960.446349305559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45960.446349305559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45960.446349305559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45960.446349305559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45960.446349305559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45960.446349305559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45960.446349305559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45960.446349305559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45960.446349305559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45960.446349305559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45960.446349305559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45960.446349305559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45960.446349305559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45960.446349305559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45960.446349305559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45960.446349305559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45960.446349305559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45960.446349305559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45960.446349305559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45960.446349305559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45960.446349305559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45960.446349305559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45960.446349305559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45960.446349305559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45960.446349305559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45960.446349305559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45960.446349305559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45960.446349305559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45960.446349305559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45960.446349305559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45960.446349305559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45960.446349305559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45960.446349305559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45960.446349305559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45960.446349305559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45960.446349305559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45960.446349305559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45960.446349305559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45960.446349305559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45960.446349305559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45960.446349305559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45960.446349305559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45960.446349305559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45960.446349305559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45960.446349305559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45960.446349305559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45960.446349305559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45960.446349305559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45960.446349305559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45960.446349305559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45960.446349305559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45960.446349305559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45960.446349305559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45960.446349305559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45960.446349305559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45960.446349305559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45960.446349305559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45960.446349305559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45960.446349305559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45960.446349305559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45960.446349305559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45960.446349305559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45960.446349305559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45960.446349305559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45960.446349305559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45960.446349305559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45960.446349305559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45960.446349305559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45960.446349305559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45960.446349305559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45960.446349305559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45960.446349305559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45960.446349305559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45960.446349305559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45960.446349305559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45960.446349305559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45960.446349305559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45960.446349305559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45960.446349305559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45960.446349305559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45960.446349305559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45960.446349305559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45960.446349305559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45960.446349305559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45960.446349305559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45960.446349305559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45960.446349305559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45960.446349305559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45960.446349305559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45960.446349305559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45960.446349305559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45960.446349305559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45960.446349305559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45960.446349305559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45960.446349305559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45960.446349305559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45960.446349305559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45960.446349305559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45960.446349305559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45960.446349305559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45960.446349305559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45960.446349305559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45960.446349305559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45960.446349305559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45960.446349305559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45960.446349305559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45960.446349305559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45960.446349305559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45960.446349305559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45960.446349305559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45960.446349305559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45960.446349305559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45960.446349305559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45960.446349305559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45960.446349305559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45960.446349305559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45960.446349305559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45960.446349305559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45960.446349305559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45960.446349305559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45960.446349305559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45960.446349305559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45960.446349305559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45960.446349305559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45960.446349305559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45960.446349305559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45960.446349305559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45960.446349305559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45960.446349305559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45960.446349305559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45960.446349305559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45960.446349305559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45960.446349305559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45960.446349305559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45960.446349305559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45960.446349305559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45960.446349305559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45960.446349305559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45960.446349305559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45960.446349305559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45960.446349305559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45960.446349305559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45960.446349305559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45960.446349305559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45960.446349305559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45960.446349305559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45960.446349305559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45960.446349305559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45960.446349305559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45960.446349305559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45960.446349305559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45960.446349305559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45960.446349305559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45960.446349305559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45960.446349305559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45960.446349305559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45960.446349305559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45960.446349305559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45960.446349305559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45960.446349305559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45960.446349305559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45960.446349305559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45960.446349305559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45960.446349305559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45960.446349305559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45960.446349305559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45960.446349305559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45960.446349305559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45960.446349305559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45960.446349305559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45960.446349305559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45960.446349305559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45960.446349305559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45960.446349305559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45960.446349305559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45960.446349305559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45960.446349305559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45960.446349305559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45960.446349305559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45960.446349305559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45960.446349305559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45960.446349305559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45960.446349305559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45960.446349305559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45960.446349305559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45960.446349305559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45960.446349305559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45960.446349305559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45960.446349305559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45960.446349305559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45960.446349305559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45960.446349305559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45960.446349305559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45960.446349305559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45960.446349305559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45960.446349305559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45960.446349305559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45960.446349305559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45960.446349305559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45960.446349305559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45960.446349305559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45960.446349305559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45960.446349305559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45960.446349305559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45960.446349305559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45960.446349305559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45960.446349305559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45960.446349305559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45960.446349305559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45960.446349305559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45960.446349305559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45960.446349305559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45960.446349305559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45960.446349305559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45960.446349305559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45960.446349305559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45960.446349305559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45960.446349305559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45960.446349305559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45960.446349305559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45960.446349305559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45960.446349305559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45960.446349305559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45960.446349305559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45960.446349305559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45960.446349305559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45960.446349305559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45960.446349305559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45960.446349305559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45960.446349305559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45960.446349305559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45960.446349305559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45960.446349305559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45960.446349305559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45960.446349305559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45960.446349305559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45960.446349305559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45960.446349305559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45960.446349305559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45960.446349305559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45960.446349305559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45960.446349305559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45960.446349305559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45960.446349305559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45960.446349305559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45960.446349305559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45960.446349305559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45960.446349305559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45960.446349305559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45960.446349305559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45960.446349305559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45960.446349305559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45960.446349305559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45960.446349305559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45960.446349305559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45960.446349305559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45960.446349305559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45960.446349305559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45960.446349305559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45960.446349305559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45960.446349305559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45960.446349305559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45960.446349305559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45960.446349305559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45960.446349305559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45960.446349305559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45960.446349305559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45960.446349305559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45960.446349305559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45960.446349305559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45960.446349305559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45960.446349305559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45960.446349305559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45960.446349305559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45960.446349305559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45960.446349305559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45960.446349305559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45960.446349305559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45960.446349305559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45960.446349305559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45960.446349305559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45960.446349305559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45960.446349305559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45960.446349305559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45960.446349305559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45960.446349305559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45960.446349305559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45960.446349305559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45960.446349305559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45960.446349305559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45960.446349305559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45960.446349305559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45960.446349305559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45960.446349305559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45960.446349305559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45960.446349305559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45960.446349305559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45960.446349305559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45960.446349305559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45960.446349305559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45960.446349305559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45960.446349305559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45960.446349305559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45960.446349305559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45960.446349305559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45960.446349305559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45960.446349305559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45960.446349305559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45960.446349305559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45960.446349305559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45960.446349305559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45960.446349305559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45960.446349305559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45960.446349305559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45960.446349305559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45960.446349305559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45960.446349305559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45960.446349305559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45960.446349305559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45960.446349305559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45960.446349305559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45960.446349305559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45960.446349305559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45960.446349305559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45960.446349305559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45960.446349305559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45960.446349305559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45960.446349305559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45960.446349305559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45960.446349305559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45960.446349305559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45960.446349305559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45960.446349305559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45960.446349305559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45960.446349305559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45960.446349305559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45960.446349305559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45960.446349305559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45960.446349305559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45960.446349305559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45960.446349305559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45960.446349305559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45960.446349305559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45960.446349305559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45960.446349305559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45960.446349305559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45960.446349305559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45960.446349305559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45960.446349305559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45960.446349305559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45960.446349305559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45960.446349305559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45960.446349305559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45960.446349305559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45960.446349305559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45960.446349305559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45960.446349305559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45960.446349305559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45960.446349305559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45960.446349305559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45960.446349305559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45960.446349305559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45960.446349305559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45960.446349305559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45960.446349305559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45960.446349305559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45960.446349305559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45960.446349305559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45960.446349305559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45960.446349305559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45960.446349305559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45960.446349305559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45960.446349305559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45960.446349305559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45960.446349305559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45960.446349305559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45960.446349305559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45960.446349305559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45960.446349305559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45960.446349305559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45960.446349305559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45960.446349305559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45960.446349305559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45960.446349305559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45960.446349305559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45960.446349305559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45960.446349305559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45960.446349305559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45960.446349305559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45960.446349305559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45960.446349305559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45960.446349305559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45960.446349305559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45960.446349305559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45960.446349305559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45960.446349305559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45960.446349305559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45960.446349305559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45960.446349305559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45960.446349305559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45960.446349305559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45960.446349305559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45960.446349305559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45960.446349305559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45960.446349305559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45960.446349305559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45960.446349305559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45960.446349305559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45960.446349305559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45960.446349305559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45960.446349305559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45960.446349305559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45960.446349305559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45960.446349305559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45960.446349305559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45960.446349305559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45960.446349305559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45960.446349305559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45960.446349305559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45960.446349305559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45960.446349305559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45960.446349305559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45960.446349305559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45960.446349305559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45960.446349305559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45960.446349305559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45960.446349305559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45960.446349305559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45960.446349305559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45960.446349305559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45960.446349305559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45960.446349305559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45960.446349305559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45960.446349305559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45960.446349305559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45960.446349305559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45960.446349305559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45960.446349305559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45960.446349305559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45960.446349305559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45960.446349305559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45960.446349305559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45960.446349305559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45960.446349305559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45960.446349305559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45960.446349305559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45960.446349305559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45960.446349305559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45960.446349305559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45960.446349305559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45960.446349305559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45960.446349305559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45960.446349305559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45960.446349305559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45960.446349305559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45960.446349305559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45960.446349305559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45960.446349305559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45960.446349305559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45960.446349305559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45960.446349305559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45960.446349305559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45960.446349305559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45960.446349305559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45960.446349305559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45960.446349305559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45960.446349305559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45960.446349305559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45960.446349305559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45960.446349305559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45960.446349305559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45960.446349305559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45960.446349305559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45960.446349305559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45960.446349305559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45960.446349305559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45960.446349305559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45960.446349305559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45960.446349305559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45960.446349305559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45960.446349305559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45960.446349305559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45960.446349305559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45960.446349305559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45960.446349305559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45960.446349305559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45960.446349305559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45960.446349305559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45960.446349305559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45960.446349305559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45960.446349305559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45960.446349305559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45960.446349305559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45960.446349305559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45960.446349305559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45960.446349305559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45960.446349305559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45960.446349305559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45960.446349305559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45960.446349305559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45960.446349305559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45960.446349305559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45960.446349305559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45960.446349305559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45960.446349305559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45960.446349305559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45960.446349305559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45960.446349305559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45960.446349305559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45960.446349305559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45960.446349305559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45960.446349305559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45960.446349305559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45960.446349305559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45960.446349305559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45960.446349305559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45960.446349305559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45960.446349305559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45960.446349305559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45960.446349305559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45960.446349305559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45960.446349305559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45960.446349305559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45960.446349305559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45960.446349305559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45960.446349305559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45960.446349305559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45960.446349305559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45960.446349305559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45960.446349305559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45960.446349305559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45960.446349305559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45960.446349305559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45960.446349305559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45960.446349305559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45960.446349305559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45960.446349305559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45960.446349305559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45960.446349305559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45960.446349305559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45960.446349305559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45960.446349305559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45960.446349305559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45960.446349305559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45960.446349305559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45960.446349305559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45960.446349305559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45960.446349305559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45960.446349305559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45960.446349305559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45960.446349305559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45960.446349305559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45960.446349305559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45960.446349305559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45960.446349305559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45960.446349305559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45960.446349305559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45960.446349305559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45960.446349305559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45960.446349305559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45960.446349305559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45960.446349305559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45960.446349305559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45960.446349305559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45960.446349305559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45960.446349305559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45960.446349305559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45960.446349305559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45960.446349305559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45960.446349305559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45960.446349305559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45960.446349305559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45960.446349305559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45960.446349305559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45960.446349305559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45960.446349305559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45960.446349305559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45960.446349305559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45960.446349305559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45960.446349305559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45960.446349305559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45960.446349305559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45960.446349305559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45960.446349305559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45960.446349305559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45960.446349305559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45960.446349305559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45960.446349305559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45960.446349305559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45960.446349305559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45960.446349305559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45960.446349305559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45960.446349305559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45960.446349305559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45960.446349305559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45960.446349305559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45960.446349305559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45960.446349305559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45960.446349305559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45960.446349305559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45960.446349305559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45960.446349305559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45960.446349305559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45960.446349305559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45960.446349305559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45960.446349305559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45960.446349305559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45960.446349305559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45960.446349305559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45960.446349305559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45960.446349305559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45960.446349305559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45960.446349305559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45960.446349305559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45960.446349305559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45960.446349305559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45960.446349305559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45960.446349305559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45960.446349305559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45960.446349305559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45960.446349305559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45960.446349305559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45960.446349305559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45960.446349305559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45960.446349305559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45960.446349305559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45960.446349305559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45960.446349305559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45960.446349305559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45960.446349305559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45960.446349305559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45960.446349305559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45960.446349305559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45960.446349305559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45960.446349305559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45960.446349305559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45960.446349305559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45960.446349305559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45960.446349305559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45960.446349305559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45960.446349305559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45960.446349305559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45960.446349305559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45960.446349305559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45960.446349305559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45960.446349305559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45960.446349305559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45960.446349305559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45960.446349305559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45960.446349305559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45960.446349305559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45960.446349305559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45960.446349305559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45960.446349305559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45960.446349305559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45960.446349305559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45960.446349305559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45960.446349305559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45960.446349305559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45960.446349305559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45960.446349305559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45960.446349305559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45960.446349305559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45960.446349305559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45960.446349305559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45960.446349305559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45960.446349305559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45960.446349305559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45960.446349305559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45960.446349305559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45960.446349305559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45960.446349305559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45960.446349305559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45960.446349305559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45960.446349305559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45960.446349305559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45960.446349305559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45960.446349305559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45960.446349305559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45960.446349305559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45960.446349305559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45960.446349305559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45960.446349305559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45960.446349305559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45960.446349305559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45960.446349305559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45960.446349305559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45960.446349305559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45960.446349305559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45960.446349305559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45960.446349305559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45960.446349305559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45960.446349305559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45960.446349305559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45960.446349305559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45960.446349305559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45960.446349305559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45960.446349305559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45960.446349305559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45960.446349305559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45960.446349305559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45960.446349305559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45960.446349305559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45960.446349305559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45960.446349305559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45960.446349305559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45960.446349305559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45960.446349305559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45960.446349305559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45960.446349305559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45960.446349305559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45960.446349305559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45960.446349305559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45960.446349305559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45960.446349305559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45960.446349305559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45960.446349305559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45960.446349305559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45960.446349305559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45960.446349305559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45960.446349305559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45960.446349305559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45960.446349305559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45960.446349305559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45960.446349305559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45960.446349305559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45960.446349305559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45960.446349305559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45960.446349305559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45960.446349305559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45960.446349305559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45960.446349305559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45960.446349305559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45960.446349305559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45960.446349305559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45960.446349305559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45960.446349305559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45960.446349305559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45960.446349305559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45960.446349305559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45960.446349305559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45960.446349305559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45960.446349305559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45960.446349305559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45960.446349305559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45960.446349305559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45960.446349305559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45960.446349305559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45960.446349305559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45960.446349305559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45960.446349305559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45960.446349305559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45960.446349305559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45960.446349305559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45960.446349305559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45960.446349305559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45960.446349305559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45960.446349305559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45960.446349305559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45960.446349305559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45960.446349305559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45960.446349305559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45960.446349305559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45960.446349305559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45960.446349305559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45960.446349305559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45960.446349305559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45960.446349305559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45960.446349305559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45960.446349305559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45960.446349305559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45960.446349305559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45960.446349305559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45960.446349305559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45960.446349305559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45960.446349305559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45960.446349305559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45960.446349305559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45960.446349305559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45960.446349305559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45960.446349305559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45960.446349305559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45960.446349305559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45960.446349305559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45960.446349305559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45960.446349305559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45960.446349305559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45960.446349305559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45960.446349305559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45960.446349305559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45960.446349305559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45960.446349305559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45960.446349305559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45960.446349305559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45960.446349305559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45960.446349305559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45960.446349305559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45960.446349305559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45960.446349305559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45960.446349305559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45960.446349305559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45960.446349305559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45960.446349305559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45960.446349305559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45960.446349305559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45960.446349305559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45960.446349305559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45960.446349305559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45960.446349305559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45960.446349305559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45960.446349305559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45960.446349305559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45960.446349305559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45960.446349305559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45960.446349305559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45960.446349305559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45960.446349305559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45960.446349305559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45960.446349305559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45960.446349305559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45960.446349305559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45960.446349305559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45960.446349305559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45960.446349305559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45960.446349305559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45960.446349305559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45960.446349305559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45960.446349305559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45960.446349305559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45960.446349305559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45960.446349305559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45960.446349305559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45960.446349305559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45960.446349305559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45960.446349305559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45960.446349305559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45960.446349305559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45960.446349305559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45960.446349305559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45960.446349305559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45960.446349305559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45960.446349305559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45960.446349305559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45960.446349305559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45960.446349305559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45960.446349305559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45960.446349305559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45960.446349305559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45960.446349305559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45960.446349305559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45960.446349305559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45960.446349305559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45960.446349305559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45960.446349305559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45960.446349305559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45960.446349305559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45960.446349305559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45960.446349305559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45960.446349305559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45960.446349305559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45960.446349305559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45960.446349305559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45960.446349305559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45960.446349305559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45960.446349305559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45960.446349305559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45960.446349305559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45960.446349305559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45960.446349305559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45960.446349305559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45960.446349305559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45960.446349305559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45960.446349305559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45960.446349305559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45960.446349305559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45960.446349305559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45960.446349305559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45960.446349305559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45960.446349305559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45960.446349305559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45960.446349305559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45960.446349305559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45960.446349305559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45960.446349305559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45960.446349305559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45960.446349305559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45960.446349305559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45960.446349305559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45960.446349305559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45960.446349305559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45960.446349305559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45960.446349305559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45960.446349305559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45960.446349305559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45960.446349305559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45960.446349305559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45960.446349305559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45960.446349305559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45960.446349305559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45960.446349305559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45960.446349305559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45960.446349305559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45960.446349305559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45960.446349305559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45960.446349305559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45960.446349305559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45960.446349305559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45960.446349305559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45960.446349305559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45960.446349305559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45960.446349305559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45960.446349305559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45960.446349305559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45960.446349305559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45960.446349305559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45960.446349305559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45960.446349305559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45960.446349305559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45960.446349305559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45960.446349305559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45960.446349305559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45960.446349305559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45960.446349305559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45960.446349305559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45960.446349305559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45960.446349305559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45960.446349305559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45960.446349305559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45960.446349305559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45960.446349305559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45960.446349305559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45960.446349305559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45960.446349305559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45960.446349305559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45960.446349305559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45960.446349305559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45960.446349305559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45960.446349305559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45960.446349305559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45960.446349305559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45960.446349305559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45960.446349305559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45960.446349305559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45960.446349305559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45960.446349305559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45960.446349305559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45960.446349305559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45960.446349305559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45960.446349305559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45960.446349305559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45960.446349305559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45960.446349305559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45960.446349305559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45960.446349305559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45960.446349305559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45960.446349305559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45960.446349305559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45960.446349305559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45960.446349305559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45960.446349305559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45960.446349305559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45960.446349305559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45960.446349305559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45960.446349305559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45960.446349305559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45960.446349305559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45960.446349305559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45960.446349305559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45960.446349305559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45960.446349305559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45960.446349305559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45960.446349305559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45960.446349305559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256.96563171296293</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4</v>
      </c>
      <c r="D3" s="94" t="s">
        <v>34818</v>
      </c>
      <c r="E3" s="98" t="s">
        <v>39021</v>
      </c>
      <c r="F3" s="123">
        <v>45960.326701388891</v>
      </c>
      <c r="G3" s="124">
        <f ca="1">IFERROR(NOW()-F3,"")</f>
        <v>0.11964791666832753</v>
      </c>
      <c r="H3" s="123">
        <v>45960.320763888885</v>
      </c>
      <c r="I3" s="119" t="str">
        <f>IFERROR(VLOOKUP(D3,DB!A:F,6,0),"")</f>
        <v>SCECO</v>
      </c>
      <c r="J3" s="119" t="str">
        <f>IFERROR(VLOOKUP(D3,DB!A:G,7,0),"")</f>
        <v>Vandalized</v>
      </c>
      <c r="K3" s="125" t="s">
        <v>39116</v>
      </c>
      <c r="L3" s="121" t="str">
        <f>IFERROR(VLOOKUP(D3,DB!A:I,9,0),"")</f>
        <v>Latis</v>
      </c>
    </row>
    <row r="4" spans="1:16" ht="15" customHeight="1">
      <c r="A4" s="119" t="s">
        <v>39117</v>
      </c>
      <c r="B4" s="119" t="str">
        <f>IFERROR(VLOOKUP(D4,DB!A:K,11,0),"")</f>
        <v>R4</v>
      </c>
      <c r="C4" s="120">
        <v>1</v>
      </c>
      <c r="D4" s="121" t="s">
        <v>35072</v>
      </c>
      <c r="E4" s="98" t="s">
        <v>39021</v>
      </c>
      <c r="F4" s="123">
        <v>45960.396087962959</v>
      </c>
      <c r="G4" s="124">
        <f ca="1">IFERROR(NOW()-F4,"")</f>
        <v>5.0261342599696945E-2</v>
      </c>
      <c r="H4" s="123">
        <v>45960.38758101852</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36061</v>
      </c>
      <c r="E5" s="98" t="s">
        <v>39021</v>
      </c>
      <c r="F5" s="123"/>
      <c r="G5" s="124">
        <f ca="1">IFERROR(NOW()-F5,"")</f>
        <v>45960.446349305559</v>
      </c>
      <c r="H5" s="123">
        <v>45960.387592592589</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45960.446349305559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45960.446349305559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45960.446349305559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45960.446349305559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45960.446349305559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45960.446349305559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45960.446349305559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45960.446349305559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45960.446349305559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45960.446349305559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45960.446349305559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45960.446349305559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45960.446349305559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45960.446349305559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45960.446349305559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45960.446349305559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45960.446349305559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45960.446349305559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45960.446349305559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45960.446349305559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45960.446349305559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45960.446349305559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45960.446349305559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45960.446349305559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45960.446349305559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45960.446349305559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45960.446349305559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45960.446349305559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45960.446349305559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45960.446349305559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45960.446349305559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45960.446349305559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45960.446349305559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45960.446349305559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45960.446349305559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45960.446349305559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45960.446349305559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45960.446349305559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45960.446349305559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45960.446349305559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45960.446349305559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45960.446349305559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45960.446349305559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45960.446349305559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45960.446349305559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45960.446349305559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45960.446349305559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45960.446349305559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45960.446349305559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45960.446349305559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45960.446349305559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45960.446349305559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45960.446349305559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45960.446349305559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45960.446349305559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45960.446349305559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45960.446349305559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45960.446349305559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45960.446349305559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45960.446349305559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45960.446349305559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45960.446349305559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45960.446349305559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45960.446349305559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45960.446349305559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45960.446349305559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45960.446349305559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45960.446349305559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45960.446349305559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45960.446349305559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45960.446349305559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45960.446349305559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45960.446349305559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45960.446349305559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45960.446349305559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45960.446349305559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45960.446349305559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45960.446349305559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45960.446349305559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45960.446349305559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45960.446349305559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45960.446349305559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45960.446349305559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45960.446349305559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45960.446349305559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45960.446349305559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45960.446349305559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45960.446349305559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45960.446349305559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45960.446349305559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45960.446349305559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45960.446349305559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45960.446349305559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45960.446349305559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45960.446349305559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45960.446349305559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45960.446349305559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45960.446349305559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45960.446349305559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45960.446349305559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45960.446349305559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45960.446349305559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45960.446349305559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45960.446349305559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45960.446349305559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45960.446349305559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45960.446349305559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45960.446349305559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45960.446349305559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45960.446349305559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45960.446349305559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45960.446349305559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45960.446349305559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45960.446349305559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45960.446349305559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45960.446349305559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45960.446349305559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45960.446349305559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45960.446349305559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45960.446349305559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45960.446349305559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45960.446349305559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45960.446349305559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45960.446349305559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45960.446349305559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45960.446349305559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45960.446349305559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45960.446349305559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45960.446349305559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45960.446349305559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45960.446349305559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45960.446349305559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45960.446349305559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45960.446349305559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45960.446349305559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45960.446349305559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45960.446349305559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45960.446349305559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45960.446349305559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45960.446349305559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45960.446349305559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45960.446349305559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45960.446349305559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45960.446349305559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45960.446349305559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45960.446349305559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45960.446349305559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45960.446349305559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45960.446349305559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45960.446349305559</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45960.446349305559</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68.614289120370813</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34.257471990742488</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11.78523819444672</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38440</v>
      </c>
      <c r="E5" s="152" t="s">
        <v>39021</v>
      </c>
      <c r="F5" s="153">
        <v>45960.422962962963</v>
      </c>
      <c r="G5" s="154">
        <f ca="1">IFERROR(NOW()-F5,"")</f>
        <v>2.3386342596495524E-2</v>
      </c>
      <c r="H5" s="153">
        <v>45960.415694444448</v>
      </c>
      <c r="I5" s="152" t="str">
        <f>IFERROR(VLOOKUP(D5,DB!A:F,6,0),"")</f>
        <v>Generator-SG</v>
      </c>
      <c r="J5" s="152" t="str">
        <f>IFERROR(VLOOKUP(D5,DB!A:G,7,0),"")</f>
        <v>Dead</v>
      </c>
      <c r="K5" s="152" t="s">
        <v>39128</v>
      </c>
      <c r="L5" s="152" t="str">
        <f>IFERROR(VLOOKUP(D5,DB!A:I,9,0),"")</f>
        <v>Latis</v>
      </c>
    </row>
    <row r="6" spans="1:13" ht="15">
      <c r="A6" s="152"/>
      <c r="B6" s="152" t="str">
        <f>IFERROR(VLOOKUP(D6,DB!A:K,11,0),"")</f>
        <v/>
      </c>
      <c r="C6" s="152"/>
      <c r="D6"/>
      <c r="E6" s="152"/>
      <c r="F6" s="153"/>
      <c r="G6" s="154">
        <f ca="1">IFERROR(NOW()-F6,"")</f>
        <v>45960.446349305559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45960.446349305559</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45960.446349305559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45960.446349305559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45960.446349305559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45960.446349305559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45960.446349305559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45960.446349305559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45960.446349305559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45960.446349305559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45960.446349305559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45960.446349305559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45960.446349305559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45960.446349305559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45960.446349305559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45960.446349305559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45960.446349305559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45960.446349305559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45960.446349305559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45960.446349305559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45960.446349305559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45960.446349305559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45960.446349305559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45960.446349305559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45960.446349305559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45960.446349305559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45960.446349305559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45960.446349305559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45960.446349305559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45960.446349305559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45960.446349305559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45960.446349305559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45960.446349305559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45960.446349305559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45960.446349305559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45960.446349305559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45960.446349305559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45960.446349305559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45960.446349305559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45960.446349305559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45960.446349305559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45960.446349305559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45960.446349305559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45960.446349305559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45960.446349305559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45960.446349305559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45960.446349305559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45960.446349305559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45960.446349305559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45960.446349305559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45960.446349305559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45960.446349305559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45960.446349305559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45960.446349305559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45960.446349305559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45960.446349305559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45960.446349305559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45960.446349305559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45960.446349305559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45960.446349305559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45960.446349305559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45960.446349305559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45960.446349305559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45960.446349305559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45960.446349305559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45960.446349305559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45960.446349305559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45960.446349305559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45960.446349305559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45960.446349305559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45960.446349305559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45960.446349305559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45960.446349305559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45960.446349305559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45960.446349305559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45960.446349305559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45960.446349305559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45960.446349305559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45960.446349305559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45960.446349305559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45960.446349305559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45960.446349305559</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45960.446349305559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45960.446349305559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45960.446349305559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45960.446349305559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45960.446349305559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45960.446349305559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45960.446349305559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45960.446349305559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45960.446349305559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45960.446349305559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45960.446349305559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45960.446349305559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45960.446349305559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45960.446349305559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45960.446349305559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45960.446349305559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45960.446349305559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45960.446349305559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45960.446349305559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45960.446349305559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45960.446349305559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45960.446349305559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45960.446349305559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45960.446349305559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45960.446349305559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45960.446349305559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45960.446349305559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45960.446349305559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45960.446349305559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45960.446349305559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45960.446349305559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45960.446349305559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45960.446349305559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45960.446349305559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45960.446349305559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45960.446349305559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45960.446349305559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45960.446349305559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45960.446349305559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45960.446349305559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45960.446349305559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45960.446349305559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45960.446349305559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45960.446349305559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45960.446349305559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45960.446349305559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45960.446349305559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45960.446349305559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45960.446349305559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45960.446349305559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45960.446349305559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45960.446349305559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45960.446349305559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45960.446349305559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45960.446349305559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45960.446349305559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45960.446349305559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45960.446349305559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45960.446349305559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45960.446349305559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45960.446349305559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45960.446349305559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45960.446349305559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45960.446349305559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45960.446349305559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45960.446349305559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45960.446349305559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45960.446349305559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45960.446349305559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45960.446349305559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45960.446349305559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45960.446349305559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45960.446349305559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45960.446349305559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45960.446349305559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45960.446349305559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45960.446349305559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45960.446349305559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45960.446349305559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45960.446349305559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45960.446349305559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45960.446349305559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45960.446349305559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45960.446349305559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45960.446349305559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45960.446349305559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45960.446349305559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45960.446349305559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45960.446349305559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45960.446349305559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45960.446349305559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45960.446349305559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45960.446349305559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45960.446349305559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45960.446349305559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45960.446349305559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45960.446349305559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45960.446349305559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45960.446349305559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45960.446349305559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45960.446349305559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45960.446349305559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45960.446349305559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45960.446349305559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45960.446349305559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45960.446349305559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45960.446349305559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45960.446349305559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45960.446349305559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45960.446349305559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45960.446349305559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45960.446349305559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45960.446349305559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45960.446349305559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45960.446349305559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45960.446349305559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45960.446349305559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45960.446349305559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45960.446349305559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45960.446349305559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45960.446349305559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45960.446349305559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45960.446349305559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45960.446349305559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45960.446349305559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45960.446349305559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45960.446349305559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45960.446349305559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45960.446349305559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45960.446349305559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45960.446349305559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45960.446349305559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45960.446349305559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45960.446349305559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45960.446349305559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45960.446349305559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45960.446349305559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45960.446349305559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45960.446349305559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45960.446349305559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45960.446349305559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45960.446349305559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45960.446349305559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45960.446349305559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45960.446349305559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45960.446349305559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45960.446349305559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45960.446349305559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45960.446349305559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45960.446349305559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45960.446349305559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45960.446349305559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45960.446349305559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45960.446349305559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45960.446349305559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45960.446349305559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45960.446349305559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45960.446349305559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45960.446349305559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45960.446349305559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45960.446349305559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45960.446349305559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45960.446349305559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45960.446349305559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45960.446349305559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45960.446349305559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45960.446349305559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45960.446349305559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45960.446349305559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45960.446349305559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45960.446349305559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45960.446349305559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45960.446349305559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45960.446349305559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45960.446349305559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45960.446349305559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45960.446349305559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45960.446349305559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45960.446349305559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45960.446349305559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45960.446349305559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45960.446349305559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45960.446349305559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45960.446349305559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45960.446349305559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45960.446349305559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45960.446349305559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45960.446349305559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45960.446349305559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45960.446349305559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45960.446349305559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45960.446349305559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45960.446349305559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45960.446349305559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45960.446349305559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45960.446349305559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45960.446349305559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45960.446349305559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45960.446349305559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45960.446349305559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45960.446349305559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45960.446349305559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45960.446349305559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45960.446349305559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45960.446349305559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45960.446349305559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45960.446349305559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45960.446349305559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45960.446349305559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45960.446349305559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45960.446349305559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45960.446349305559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45960.446349305559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45960.446349305559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45960.446349305559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45960.446349305559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45960.446349305559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45960.446349305559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45960.446349305559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45960.446349305559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45960.446349305559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45960.446349305559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45960.446349305559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45960.446349305559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45960.446349305559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45960.446349305559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45960.446349305559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45960.446349305559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45960.446349305559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45960.446349305559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45960.446349305559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45960.446349305559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45960.446349305559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45960.446349305559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45960.446349305559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45960.446349305559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45960.446349305559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45960.446349305559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45960.446349305559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45960.446349305559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45960.446349305559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45960.446349305559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45960.446349305559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45960.446349305559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45960.446349305559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45960.446349305559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45960.446349305559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45960.446349305559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45960.446349305559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45960.446349305559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45960.446349305559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45960.446349305559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45960.446349305559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45960.446349305559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45960.446349305559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45960.446349305559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45960.446349305559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45960.446349305559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45960.446349305559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45960.446349305559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45960.446349305559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45960.446349305559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45960.446349305559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45960.446349305559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45960.446349305559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45960.446349305559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45960.446349305559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45960.446349305559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45960.446349305559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45960.446349305559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45960.446349305559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45960.446349305559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45960.446349305559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45960.446349305559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45960.446349305559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45960.446349305559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45960.446349305559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45960.446349305559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45960.446349305559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45960.446349305559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45960.446349305559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45960.446349305559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45960.446349305559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45960.446349305559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45960.446349305559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45960.446349305559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45960.446349305559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45960.446349305559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45960.446349305559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45960.446349305559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45960.446349305559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45960.446349305559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45960.446349305559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45960.446349305559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45960.446349305559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45960.446349305559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45960.446349305559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45960.446349305559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45960.446349305559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45960.446349305559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45960.446349305559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45960.446349305559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45960.446349305559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45960.446349305559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45960.446349305559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45960.446349305559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45960.446349305559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45960.446349305559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45960.446349305559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45960.446349305559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45960.446349305559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45960.446349305559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45960.446349305559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45960.446349305559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45960.446349305559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45960.446349305559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45960.446349305559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45960.446349305559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45960.446349305559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45960.446349305559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45960.446349305559</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1" ht="15"/>
    <row r="1282" ht="15"/>
    <row r="1283" ht="15"/>
    <row r="1284" ht="15"/>
    <row r="1285" ht="15"/>
    <row r="1286" ht="15"/>
    <row r="1293"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8"/>
  <sheetViews>
    <sheetView tabSelected="1" workbookViewId="0">
      <selection activeCell="B4" sqref="B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2</v>
      </c>
      <c r="D2" s="103" t="s">
        <v>30964</v>
      </c>
      <c r="E2" s="106" t="s">
        <v>39021</v>
      </c>
      <c r="F2" s="107">
        <v>45960.357314814813</v>
      </c>
      <c r="G2" s="77">
        <f ca="1">IFERROR(NOW()-F2,"-")</f>
        <v>8.9034490745689254E-2</v>
      </c>
      <c r="H2" s="107">
        <v>45960.357314814813</v>
      </c>
      <c r="I2" s="103" t="str">
        <f>IFERROR(VLOOKUP(D2,DB!A:F,6,0),"")</f>
        <v>SCECO</v>
      </c>
      <c r="J2" s="102" t="str">
        <f>IFERROR(VLOOKUP(D2,DB!A:G,7,0),"")</f>
        <v>Dead</v>
      </c>
      <c r="K2" s="108" t="s">
        <v>39130</v>
      </c>
      <c r="L2" s="109" t="str">
        <f>IFERROR(VLOOKUP(D2,DB!A:I,9,0),"")</f>
        <v>Latis</v>
      </c>
    </row>
    <row r="3" spans="1:16383" ht="31.5" customHeight="1">
      <c r="A3" s="104"/>
      <c r="B3" s="103" t="str">
        <f>IFERROR(VLOOKUP(D3,DB!A:K,11,0),"")</f>
        <v/>
      </c>
      <c r="C3" s="105"/>
      <c r="D3" s="103"/>
      <c r="E3" s="106"/>
      <c r="F3" s="107"/>
      <c r="G3" s="77">
        <f ca="1">IFERROR(NOW()-F3,"-")</f>
        <v>45960.446349305559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45960.446349305559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45960.446349305559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45960.446349305559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45960.446349305559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45960.446349305559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45960.446349305559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45960.446349305559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45960.446349305559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45960.446349305559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45960.446349305559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45960.446349305559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45960.446349305559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45960.446349305559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45960.446349305559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45960.446349305559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45960.446349305559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45960.446349305559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45960.446349305559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45960.446349305559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45960.446349305559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45960.446349305559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45960.446349305559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45960.446349305559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45960.446349305559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45960.446349305559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45960.446349305559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45960.446349305559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45960.446349305559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45960.446349305559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45960.446349305559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45960.446349305559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45960.446349305559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45960.446349305559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45960.446349305559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45960.446349305559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45960.446349305559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45960.446349305559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45960.446349305559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45960.446349305559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45960.446349305559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45960.446349305559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45960.446349305559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45960.446349305559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45960.446349305559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45960.446349305559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45960.446349305559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45960.446349305559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45960.446349305559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45960.446349305559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45960.446349305559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45960.446349305559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45960.446349305559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45960.446349305559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45960.446349305559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45960.446349305559</v>
      </c>
      <c r="H58" s="107"/>
      <c r="I58" s="103" t="str">
        <f>IFERROR(VLOOKUP(D58,DB!A:F,6,0),"")</f>
        <v/>
      </c>
      <c r="J58" s="102" t="str">
        <f>IFERROR(VLOOKUP(D58,DB!A:G,7,0),"")</f>
        <v/>
      </c>
      <c r="K58" s="108"/>
      <c r="L58" s="109" t="str">
        <f>IFERROR(VLOOKUP(D58,DB!A:I,9,0),"")</f>
        <v/>
      </c>
    </row>
  </sheetData>
  <dataValidations count="2">
    <dataValidation allowBlank="1" showInputMessage="1" showErrorMessage="1" sqref="E1" xr:uid="{380493DB-286A-4683-AF55-C78F04945A49}"/>
    <dataValidation type="list" allowBlank="1" showInputMessage="1" showErrorMessage="1" sqref="E2:E5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2025-10-30T07:43:16Z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