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635" documentId="13_ncr:1_{F6CB121F-512D-4AA6-A0C1-0FB36C537598}" xr6:coauthVersionLast="47" xr6:coauthVersionMax="47" xr10:uidLastSave="{66F2BCB4-49B0-4D9B-8B42-93426C4A6A98}"/>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B5" i="2"/>
  <c r="G5" i="2"/>
  <c r="I5" i="2"/>
  <c r="J5" i="2"/>
  <c r="L5" i="2"/>
  <c r="B4" i="4"/>
  <c r="B5" i="4"/>
  <c r="B6" i="4"/>
  <c r="B7" i="4"/>
  <c r="B8" i="4"/>
  <c r="B9" i="4"/>
  <c r="B10" i="4"/>
  <c r="B11" i="4"/>
  <c r="B12" i="4"/>
  <c r="B13" i="4"/>
  <c r="B14" i="4"/>
  <c r="B15" i="4"/>
  <c r="B16" i="4"/>
  <c r="B17"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B3"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<sst xmlns="http://schemas.openxmlformats.org/spreadsheetml/2006/main" count="180305" uniqueCount="39138">
  <si>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</si>
  <si>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</si>
  <si>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</si>
  <si>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</si>
  <si>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</si>
  <si>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</si>
  <si>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</si>
  <si>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</si>
  <si>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</si>
  <si>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</si>
  <si>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</si>
  <si>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</si>
  <si>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</si>
  <si>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</si>
  <si>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</si>
  <si>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</si>
  <si>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</si>
  <si>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</si>
  <si>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</si>
  <si>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</si>
  <si>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</si>
  <si>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</si>
  <si>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</si>
  <si>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</si>
  <si>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</si>
  <si>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</si>
  <si>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</si>
  <si>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</si>
  <si>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</si>
  <si>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</si>
  <si>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</si>
  <si>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</si>
  <si>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</si>
  <si>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</si>
  <si>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</si>
  <si>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</si>
  <si>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</si>
  <si>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</si>
  <si>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</si>
  <si>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</si>
  <si>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</si>
  <si>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</si>
  <si>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</si>
  <si>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</si>
  <si>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</si>
  <si>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</si>
  <si>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</si>
  <si>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</si>
  <si>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</si>
  <si>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</si>
  <si>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</si>
  <si>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</si>
  <si>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</si>
  <si>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</si>
  <si>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</si>
  <si>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</si>
  <si>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</si>
  <si>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</si>
  <si>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</si>
  <si>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</si>
  <si>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</si>
  <si>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</si>
  <si>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</si>
  <si>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</si>
  <si>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</si>
  <si>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</si>
  <si>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</si>
  <si>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</si>
  <si>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</si>
  <si>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</si>
  <si>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</si>
  <si>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</si>
  <si>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</si>
  <si>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</si>
  <si>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</si>
  <si>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</si>
  <si>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</si>
  <si>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</si>
  <si>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</si>
  <si>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</si>
  <si>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</si>
  <si>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</si>
  <si>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</si>
  <si>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</si>
  <si>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</si>
  <si>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</si>
  <si>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</si>
  <si>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</si>
  <si>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</si>
  <si>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</si>
  <si>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</si>
  <si>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</si>
  <si>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</si>
  <si>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</si>
  <si>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</si>
  <si>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</si>
  <si>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</si>
  <si>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</si>
  <si>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</si>
  <si>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</si>
  <si>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</si>
  <si>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</si>
  <si>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</si>
  <si>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</si>
  <si>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</si>
  <si>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</si>
  <si>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</si>
  <si>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</si>
  <si>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</si>
  <si>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</si>
  <si>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</si>
  <si>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</si>
  <si>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</si>
  <si>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</si>
  <si>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</si>
  <si>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</si>
  <si>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</si>
  <si>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</si>
  <si>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</si>
  <si>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</si>
  <si>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</si>
  <si>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</si>
  <si>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</si>
  <si>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</si>
  <si>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</si>
  <si>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</si>
  <si>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</si>
  <si>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</si>
  <si>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</si>
  <si>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</si>
  <si>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</si>
  <si>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</si>
  <si>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</si>
  <si>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</si>
  <si>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</si>
  <si>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</si>
  <si>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</si>
  <si>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</si>
  <si>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</si>
  <si>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</si>
  <si>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</si>
  <si>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</si>
  <si>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</si>
  <si>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</si>
  <si>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</si>
  <si>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</si>
  <si>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</si>
  <si>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</si>
  <si>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</si>
  <si>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</si>
  <si>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</si>
  <si>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</si>
  <si>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</si>
  <si>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</si>
  <si>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</si>
  <si>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</si>
  <si>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</si>
  <si>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</si>
  <si>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</si>
  <si>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</si>
  <si>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</si>
  <si>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</si>
  <si>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</si>
  <si>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</si>
  <si>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</si>
  <si>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</si>
  <si>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</si>
  <si>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</si>
  <si>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</si>
  <si>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</si>
  <si>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</si>
  <si>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</si>
  <si>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</si>
  <si>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</si>
  <si>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</si>
  <si>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</si>
  <si>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</si>
  <si>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</si>
  <si>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</si>
  <si>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</si>
  <si>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</si>
  <si>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</si>
  <si>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</si>
  <si>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</si>
  <si>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</si>
  <si>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</si>
  <si>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</si>
  <si>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</si>
  <si>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</si>
  <si>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</si>
  <si>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</si>
  <si>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</si>
  <si>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</si>
  <si>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</si>
  <si>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</si>
  <si>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</si>
  <si>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</si>
  <si>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</si>
  <si>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</si>
  <si>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</si>
  <si>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</si>
  <si>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</si>
  <si>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</si>
  <si>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</si>
  <si>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</si>
  <si>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</si>
  <si>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</si>
  <si>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</si>
  <si>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</si>
  <si>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</si>
  <si>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</si>
  <si>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</si>
  <si>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</si>
  <si>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</si>
  <si>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</si>
  <si>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</si>
  <si>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</si>
  <si>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</si>
  <si>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</si>
  <si>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</si>
  <si>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</si>
  <si>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</si>
  <si>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</si>
  <si>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</si>
  <si>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</si>
  <si>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</si>
  <si>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</si>
  <si>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</si>
  <si>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</si>
  <si>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</si>
  <si>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</si>
  <si>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</si>
  <si>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</si>
  <si>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</si>
  <si>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</si>
  <si>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</si>
  <si>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</si>
  <si>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</si>
  <si>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</si>
  <si>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</si>
  <si>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</si>
  <si>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</si>
  <si>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</si>
  <si>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</si>
  <si>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</si>
  <si>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</si>
  <si>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</si>
  <si>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</si>
  <si>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</si>
  <si>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</si>
  <si>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</si>
  <si>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</si>
  <si>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</si>
  <si>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</si>
  <si>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</si>
  <si>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</si>
  <si>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</si>
  <si>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</si>
  <si>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</si>
  <si>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</si>
  <si>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</si>
  <si>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</si>
  <si>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</si>
  <si>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</si>
  <si>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</si>
  <si>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</si>
  <si>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</si>
  <si>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</si>
  <si>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</si>
  <si>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</si>
  <si>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</si>
  <si>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</si>
  <si>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</si>
  <si>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</si>
  <si>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</si>
  <si>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</si>
  <si>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</si>
  <si>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</si>
  <si>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</si>
  <si>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</si>
  <si>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</si>
  <si>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</si>
  <si>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</si>
  <si>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</si>
  <si>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</si>
  <si>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</si>
  <si>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</si>
  <si>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</si>
  <si>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</si>
  <si>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</si>
  <si>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</si>
  <si>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</si>
  <si>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</si>
  <si>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</si>
  <si>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</si>
  <si>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</si>
  <si>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</si>
  <si>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</si>
  <si>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</si>
  <si>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</si>
  <si>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</si>
  <si>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</si>
  <si>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</si>
  <si>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</si>
  <si>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</si>
  <si>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</si>
  <si>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</si>
  <si>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</si>
  <si>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</si>
  <si>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</si>
  <si>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</si>
  <si>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</si>
  <si>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</si>
  <si>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</si>
  <si>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</si>
  <si>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</si>
  <si>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</si>
  <si>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</si>
  <si>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</si>
  <si>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</si>
  <si>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</si>
  <si>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</si>
  <si>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</si>
  <si>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</si>
  <si>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</si>
  <si>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</si>
  <si>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</si>
  <si>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</si>
  <si>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</si>
  <si>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</si>
  <si>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</si>
  <si>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</si>
  <si>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</si>
  <si>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</si>
  <si>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</si>
  <si>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</si>
  <si>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</si>
  <si>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</si>
  <si>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</si>
  <si>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</si>
  <si>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</si>
  <si>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</si>
  <si>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</si>
  <si>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</si>
  <si>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</si>
  <si>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</si>
  <si>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</si>
  <si>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</si>
  <si>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</si>
  <si>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</si>
  <si>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</si>
  <si>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</si>
  <si>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</si>
  <si>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</si>
  <si>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</si>
  <si>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</si>
  <si>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</si>
  <si>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</si>
  <si>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</si>
  <si>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</si>
  <si>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</si>
  <si>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</si>
  <si>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</si>
  <si>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</si>
  <si>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</si>
  <si>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</si>
  <si>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</si>
  <si>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</si>
  <si>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</si>
  <si>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</si>
  <si>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</si>
  <si>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</si>
  <si>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</si>
  <si>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</si>
  <si>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</si>
  <si>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</si>
  <si>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</si>
  <si>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</si>
  <si>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</si>
  <si>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</si>
  <si>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</si>
  <si>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</si>
  <si>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</si>
  <si>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</si>
  <si>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</si>
  <si>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</si>
  <si>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</si>
  <si>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</si>
  <si>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</si>
  <si>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</si>
  <si>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</si>
  <si>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</si>
  <si>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</si>
  <si>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</si>
  <si>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</si>
  <si>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</si>
  <si>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</si>
  <si>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</si>
  <si>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</si>
  <si>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</si>
  <si>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</si>
  <si>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</si>
  <si>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</si>
  <si>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</si>
  <si>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</si>
  <si>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</si>
  <si>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</si>
  <si>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</si>
  <si>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</si>
  <si>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</si>
  <si>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</si>
  <si>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</si>
  <si>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</si>
  <si>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</si>
  <si>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</si>
  <si>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</si>
  <si>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</si>
  <si>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</si>
  <si>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</si>
  <si>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</si>
  <si>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</si>
  <si>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</si>
  <si>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</si>
  <si>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</si>
  <si>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</si>
  <si>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</si>
  <si>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</si>
  <si>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</si>
  <si>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</si>
  <si>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</si>
  <si>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</si>
  <si>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</si>
  <si>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</si>
  <si>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</si>
  <si>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</si>
  <si>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</si>
  <si>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</si>
  <si>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</si>
  <si>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</si>
  <si>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</si>
  <si>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</si>
  <si>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</si>
  <si>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</si>
  <si>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</si>
  <si>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</si>
  <si>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</si>
  <si>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</si>
  <si>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</si>
  <si>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</si>
  <si>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</si>
  <si>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</si>
  <si>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</si>
  <si>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</si>
  <si>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</si>
  <si>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</si>
  <si>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</si>
  <si>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</si>
  <si>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</si>
  <si>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</si>
  <si>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</si>
  <si>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</si>
  <si>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</si>
  <si>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</si>
  <si>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</si>
  <si>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</si>
  <si>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</si>
  <si>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</si>
  <si>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</si>
  <si>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</si>
  <si>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</si>
  <si>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</si>
  <si>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</si>
  <si>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</si>
  <si>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</si>
  <si>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</si>
  <si>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</si>
  <si>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</si>
  <si>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</si>
  <si>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</si>
  <si>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</si>
  <si>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</si>
  <si>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</si>
  <si>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</si>
  <si>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</si>
  <si>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</si>
  <si>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</si>
  <si>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</si>
  <si>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</si>
  <si>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</si>
  <si>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</si>
  <si>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</si>
  <si>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</si>
  <si>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</si>
  <si>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</si>
  <si>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</si>
  <si>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</si>
  <si>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</si>
  <si>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</si>
  <si>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</si>
  <si>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</si>
  <si>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</si>
  <si>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</si>
  <si>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</si>
  <si>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</si>
  <si>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</si>
  <si>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</si>
  <si>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</si>
  <si>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</si>
  <si>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</si>
  <si>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</si>
  <si>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</si>
  <si>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</si>
  <si>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</si>
  <si>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</si>
  <si>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</si>
  <si>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</si>
  <si>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</si>
  <si>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</si>
  <si>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</si>
  <si>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</si>
  <si>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</si>
  <si>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</si>
  <si>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</si>
  <si>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</si>
  <si>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</si>
  <si>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</si>
  <si>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</si>
  <si>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</si>
  <si>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</si>
  <si>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</si>
  <si>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</si>
  <si>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</si>
  <si>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</si>
  <si>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</si>
  <si>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</si>
  <si>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</si>
  <si>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</si>
  <si>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</si>
  <si>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</si>
  <si>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</si>
  <si>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</si>
  <si>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</si>
  <si>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</si>
  <si>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</si>
  <si>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</si>
  <si>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</si>
  <si>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</si>
  <si>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</si>
  <si>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</si>
  <si>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</si>
  <si>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</si>
  <si>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</si>
  <si>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</si>
  <si>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</si>
  <si>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</si>
  <si>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</si>
  <si>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</si>
  <si>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</si>
  <si>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</si>
  <si>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</si>
  <si>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</si>
  <si>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</si>
  <si>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</si>
  <si>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</si>
  <si>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</si>
  <si>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</si>
  <si>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</si>
  <si>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</si>
  <si>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</si>
  <si>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</si>
  <si>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</si>
  <si>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</si>
  <si>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</si>
  <si>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</si>
  <si>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</si>
  <si>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</si>
  <si>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</si>
  <si>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</si>
  <si>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</si>
  <si>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</si>
  <si>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</si>
  <si>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</si>
  <si>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</si>
  <si>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</si>
  <si>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</si>
  <si>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</si>
  <si>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</si>
  <si>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</si>
  <si>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</si>
  <si>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</si>
  <si>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</si>
  <si>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</si>
  <si>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</si>
  <si>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</si>
  <si>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</si>
  <si>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</si>
  <si>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</si>
  <si>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</si>
  <si>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</si>
  <si>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</si>
  <si>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</si>
  <si>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</si>
  <si>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</si>
  <si>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</si>
  <si>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</si>
  <si>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</si>
  <si>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</si>
  <si>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</si>
  <si>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</si>
  <si>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</si>
  <si>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</si>
  <si>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</si>
  <si>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</si>
  <si>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</si>
  <si>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</si>
  <si>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</si>
  <si>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</si>
  <si>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</si>
  <si>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</si>
  <si>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</si>
  <si>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</si>
  <si>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</si>
  <si>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</si>
  <si>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</si>
  <si>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</si>
  <si>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</si>
  <si>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</si>
  <si>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</si>
  <si>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</si>
  <si>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</si>
  <si>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</si>
  <si>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</si>
  <si>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</si>
  <si>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</si>
  <si>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</si>
  <si>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</si>
  <si>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</si>
  <si>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</si>
  <si>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</si>
  <si>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</si>
  <si>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</si>
  <si>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</si>
  <si>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</si>
  <si>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</si>
  <si>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</si>
  <si>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</si>
  <si>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</si>
  <si>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</si>
  <si>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</si>
  <si>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</si>
  <si>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</si>
  <si>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</si>
  <si>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</si>
  <si>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</si>
  <si>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</si>
  <si>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</si>
  <si>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</si>
  <si>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</si>
  <si>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</si>
  <si>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</si>
  <si>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</si>
  <si>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</si>
  <si>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</si>
  <si>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</si>
  <si>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</si>
  <si>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</si>
  <si>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</si>
  <si>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</si>
  <si>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</si>
  <si>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</si>
  <si>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</si>
  <si>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</si>
  <si>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</si>
  <si>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</si>
  <si>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</si>
  <si>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</si>
  <si>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</si>
  <si>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</si>
  <si>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</si>
  <si>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</si>
  <si>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</si>
  <si>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</si>
  <si>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</si>
  <si>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</si>
  <si>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</si>
  <si>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</si>
  <si>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</si>
  <si>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</si>
  <si>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</si>
  <si>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</si>
  <si>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</si>
  <si>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</si>
  <si>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</si>
  <si>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</si>
  <si>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</si>
  <si>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</si>
  <si>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</si>
  <si>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</si>
  <si>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</si>
  <si>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</si>
  <si>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</si>
  <si>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</si>
  <si>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</si>
  <si>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</si>
  <si>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</si>
  <si>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</si>
  <si>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</si>
  <si>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</si>
  <si>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</si>
  <si>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</si>
  <si>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</si>
  <si>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</si>
  <si>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</si>
  <si>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</si>
  <si>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</si>
  <si>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</si>
  <si>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</si>
  <si>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</si>
  <si>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</si>
  <si>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</si>
  <si>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</si>
  <si>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</si>
  <si>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</si>
  <si>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</si>
  <si>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</si>
  <si>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</si>
  <si>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</si>
  <si>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</si>
  <si>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</si>
  <si>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</si>
  <si>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</si>
  <si>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</si>
  <si>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</si>
  <si>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</si>
  <si>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</si>
  <si>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</si>
  <si>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</si>
  <si>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</si>
  <si>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</si>
  <si>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</si>
  <si>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</si>
  <si>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</si>
  <si>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</si>
  <si>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</si>
  <si>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</si>
  <si>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</si>
  <si>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</si>
  <si>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</si>
  <si>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</si>
  <si>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</si>
  <si>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</si>
  <si>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</si>
  <si>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</si>
  <si>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</si>
  <si>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</si>
  <si>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</si>
  <si>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</si>
  <si>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</si>
  <si>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</si>
  <si>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</si>
  <si>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</si>
  <si>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</si>
  <si>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</si>
  <si>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</si>
  <si>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</si>
  <si>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</si>
  <si>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</si>
  <si>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</si>
  <si>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</si>
  <si>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</si>
  <si>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</si>
  <si>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</si>
  <si>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</si>
  <si>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</si>
  <si>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</si>
  <si>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</si>
  <si>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</si>
  <si>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</si>
  <si>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</si>
  <si>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</si>
  <si>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</si>
  <si>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</si>
  <si>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</si>
  <si>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</si>
  <si>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</si>
  <si>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</si>
  <si>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</si>
  <si>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</si>
  <si>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</si>
  <si>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</si>
  <si>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</si>
  <si>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</si>
  <si>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</si>
  <si>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</si>
  <si>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</si>
  <si>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</si>
  <si>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</si>
  <si>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</si>
  <si>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</si>
  <si>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</si>
  <si>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</si>
  <si>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</si>
  <si>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</si>
  <si>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</si>
  <si>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</si>
  <si>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</si>
  <si>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</si>
  <si>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</si>
  <si>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</si>
  <si>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</si>
  <si>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</si>
  <si>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</si>
  <si>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</si>
  <si>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</si>
  <si>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</si>
  <si>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</si>
  <si>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</si>
  <si>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</si>
  <si>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</si>
  <si>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</si>
  <si>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</si>
  <si>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</si>
  <si>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</si>
  <si>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</si>
  <si>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</si>
  <si>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</si>
  <si>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</si>
  <si>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</si>
  <si>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</si>
  <si>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</si>
  <si>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</si>
  <si>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</si>
  <si>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</si>
  <si>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</si>
  <si>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</si>
  <si>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</si>
  <si>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</si>
  <si>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</si>
  <si>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</si>
  <si>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</si>
  <si>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</si>
  <si>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</si>
  <si>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</si>
  <si>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</si>
  <si>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</si>
  <si>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</si>
  <si>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</si>
  <si>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</si>
  <si>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</si>
  <si>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</si>
  <si>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</si>
  <si>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</si>
  <si>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</si>
  <si>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</si>
  <si>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</si>
  <si>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</si>
  <si>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</si>
  <si>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</si>
  <si>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</si>
  <si>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</si>
  <si>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</si>
  <si>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</si>
  <si>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</si>
  <si>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</si>
  <si>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</si>
  <si>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</si>
  <si>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</si>
  <si>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</si>
  <si>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</si>
  <si>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</si>
  <si>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</si>
  <si>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</si>
  <si>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</si>
  <si>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</si>
  <si>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</si>
  <si>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</si>
  <si>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</si>
  <si>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</si>
  <si>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</si>
  <si>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</si>
  <si>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</si>
  <si>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</si>
  <si>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</si>
  <si>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</si>
  <si>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</si>
  <si>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</si>
  <si>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</si>
  <si>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</si>
  <si>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</si>
  <si>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</si>
  <si>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</si>
  <si>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</si>
  <si>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</si>
  <si>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</si>
  <si>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</si>
  <si>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</si>
  <si>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</si>
  <si>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</si>
  <si>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</si>
  <si>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</si>
  <si>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</si>
  <si>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</si>
  <si>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</si>
  <si>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</si>
  <si>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</si>
  <si>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</si>
  <si>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</si>
  <si>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</si>
  <si>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</si>
  <si>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</si>
  <si>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</si>
  <si>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</si>
  <si>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</si>
  <si>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</si>
  <si>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</si>
  <si>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</si>
  <si>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</si>
  <si>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</si>
  <si>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</si>
  <si>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</si>
  <si>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</si>
  <si>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</si>
  <si>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</si>
  <si>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</si>
  <si>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</si>
  <si>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</si>
  <si>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</si>
  <si>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</si>
  <si>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</si>
  <si>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</si>
  <si>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</si>
  <si>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</si>
  <si>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</si>
  <si>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</si>
  <si>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</si>
  <si>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</si>
  <si>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</si>
  <si>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</si>
  <si>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</si>
  <si>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</si>
  <si>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</si>
  <si>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</si>
  <si>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</si>
  <si>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</si>
  <si>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</si>
  <si>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</si>
  <si>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</si>
  <si>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</si>
  <si>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</si>
  <si>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</si>
  <si>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</si>
  <si>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</si>
  <si>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</si>
  <si>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</si>
  <si>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</si>
  <si>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</si>
  <si>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</si>
  <si>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</si>
  <si>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</si>
  <si>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</si>
  <si>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</si>
  <si>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</si>
  <si>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</si>
  <si>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</si>
  <si>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</si>
  <si>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</si>
  <si>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</si>
  <si>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</si>
  <si>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</si>
  <si>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</si>
  <si>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</si>
  <si>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</si>
  <si>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</si>
  <si>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</si>
  <si>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</si>
  <si>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</si>
  <si>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</si>
  <si>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</si>
  <si>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</si>
  <si>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</si>
  <si>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</si>
  <si>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</si>
  <si>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</si>
  <si>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</si>
  <si>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</si>
  <si>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</si>
  <si>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</si>
  <si>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</si>
  <si>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</si>
  <si>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</si>
  <si>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</si>
  <si>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</si>
  <si>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</si>
  <si>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</si>
  <si>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</si>
  <si>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</si>
  <si>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</si>
  <si>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</si>
  <si>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</si>
  <si>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</si>
  <si>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</si>
  <si>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</si>
  <si>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</si>
  <si>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</si>
  <si>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</si>
  <si>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</si>
  <si>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</si>
  <si>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</si>
  <si>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</si>
  <si>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</si>
  <si>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</si>
  <si>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</si>
  <si>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</si>
  <si>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</si>
  <si>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</si>
  <si>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</si>
  <si>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</si>
  <si>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</si>
  <si>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</si>
  <si>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</si>
  <si>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</si>
  <si>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</si>
  <si>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</si>
  <si>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</si>
  <si>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</si>
  <si>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</si>
  <si>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</si>
  <si>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</si>
  <si>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</si>
  <si>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</si>
  <si>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</si>
  <si>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</si>
  <si>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</si>
  <si>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</si>
  <si>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</si>
  <si>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</si>
  <si>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</si>
  <si>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</si>
  <si>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</si>
  <si>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</si>
  <si>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</si>
  <si>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</si>
  <si>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</si>
  <si>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</si>
  <si>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</si>
  <si>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</si>
  <si>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</si>
  <si>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</si>
  <si>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</si>
  <si>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</si>
  <si>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</si>
  <si>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</si>
  <si>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</si>
  <si>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</si>
  <si>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</si>
  <si>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</si>
  <si>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</si>
  <si>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</si>
  <si>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</si>
  <si>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</si>
  <si>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</si>
  <si>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</si>
  <si>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</si>
  <si>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</si>
  <si>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</si>
  <si>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</si>
  <si>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</si>
  <si>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</si>
  <si>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</si>
  <si>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</si>
  <si>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</si>
  <si>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</si>
  <si>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</si>
  <si>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</si>
  <si>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</si>
  <si>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</si>
  <si>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</si>
  <si>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</si>
  <si>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</si>
  <si>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</si>
  <si>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</si>
  <si>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</si>
  <si>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</si>
  <si>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</si>
  <si>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</si>
  <si>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</si>
  <si>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</si>
  <si>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</si>
  <si>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</si>
  <si>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</si>
  <si>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</si>
  <si>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</si>
  <si>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</si>
  <si>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</si>
  <si>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</si>
  <si>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</si>
  <si>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</si>
  <si>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</si>
  <si>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</si>
  <si>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</si>
  <si>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</si>
  <si>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</si>
  <si>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</si>
  <si>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</si>
  <si>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</si>
  <si>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</si>
  <si>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</si>
  <si>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</si>
  <si>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</si>
  <si>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</si>
  <si>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</si>
  <si>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</si>
  <si>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</si>
  <si>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</si>
  <si>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</si>
  <si>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</si>
  <si>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</si>
  <si>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</si>
  <si>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</si>
  <si>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</si>
  <si>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</si>
  <si>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</si>
  <si>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</si>
  <si>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</si>
  <si>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</si>
  <si>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</si>
  <si>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</si>
  <si>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</si>
  <si>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</si>
  <si>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</si>
  <si>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</si>
  <si>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</si>
  <si>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</si>
  <si>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</si>
  <si>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</si>
  <si>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</si>
  <si>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</si>
  <si>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</si>
  <si>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</si>
  <si>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</si>
  <si>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</si>
  <si>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</si>
  <si>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</si>
  <si>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</si>
  <si>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</si>
  <si>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</si>
  <si>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</si>
  <si>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</si>
  <si>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</si>
  <si>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</si>
  <si>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</si>
  <si>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</si>
  <si>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</si>
  <si>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</si>
  <si>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</si>
  <si>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</si>
  <si>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</si>
  <si>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</si>
  <si>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</si>
  <si>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</si>
  <si>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</si>
  <si>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</si>
  <si>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</si>
  <si>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</si>
  <si>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</si>
  <si>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</si>
  <si>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</si>
  <si>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</si>
  <si>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</si>
  <si>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</si>
  <si>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</si>
  <si>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</si>
  <si>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</si>
  <si>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</si>
  <si>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</si>
  <si>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</si>
  <si>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</si>
  <si>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</si>
  <si>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</si>
  <si>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</si>
  <si>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</si>
  <si>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</si>
  <si>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</si>
  <si>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</si>
  <si>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</si>
  <si>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</si>
  <si>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</si>
  <si>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</si>
  <si>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</si>
  <si>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</si>
  <si>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</si>
  <si>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</si>
  <si>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</si>
  <si>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</si>
  <si>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</si>
  <si>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</si>
  <si>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</si>
  <si>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</si>
  <si>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</si>
  <si>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</si>
  <si>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</si>
  <si>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</si>
  <si>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</si>
  <si>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</si>
  <si>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</si>
  <si>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</si>
  <si>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</si>
  <si>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</si>
  <si>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</si>
  <si>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</si>
  <si>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</si>
  <si>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</si>
  <si>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</si>
  <si>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</si>
  <si>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</si>
  <si>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</si>
  <si>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</si>
  <si>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</si>
  <si>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</si>
  <si>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</si>
  <si>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</si>
  <si>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</si>
  <si>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</si>
  <si>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</si>
  <si>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</si>
  <si>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</si>
  <si>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</si>
  <si>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</si>
  <si>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</si>
  <si>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</si>
  <si>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</si>
  <si>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</si>
  <si>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</si>
  <si>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</si>
  <si>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</si>
  <si>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</si>
  <si>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</si>
  <si>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</si>
  <si>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</si>
  <si>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</si>
  <si>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</si>
  <si>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</si>
  <si>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</si>
  <si>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</si>
  <si>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</si>
  <si>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</si>
  <si>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</si>
  <si>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</si>
  <si>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</si>
  <si>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</si>
  <si>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</si>
  <si>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</si>
  <si>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</si>
  <si>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</si>
  <si>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</si>
  <si>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</si>
  <si>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</si>
  <si>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</si>
  <si>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</si>
  <si>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</si>
  <si>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</si>
  <si>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</si>
  <si>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</si>
  <si>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</si>
  <si>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</si>
  <si>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</si>
  <si>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</si>
  <si>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</si>
  <si>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</si>
  <si>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</si>
  <si>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</si>
  <si>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</si>
  <si>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</si>
  <si>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</si>
  <si>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</si>
  <si>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</si>
  <si>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</si>
  <si>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</si>
  <si>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</si>
  <si>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</si>
  <si>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</si>
  <si>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</si>
  <si>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</si>
  <si>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</si>
  <si>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</si>
  <si>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</si>
  <si>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</si>
  <si>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</si>
  <si>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</si>
  <si>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</si>
  <si>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</si>
  <si>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</si>
  <si>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</si>
  <si>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</si>
  <si>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</si>
  <si>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</si>
  <si>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</si>
  <si>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</si>
  <si>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</si>
  <si>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</si>
  <si>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</si>
  <si>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</si>
  <si>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</si>
  <si>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</si>
  <si>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</si>
  <si>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</si>
  <si>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</si>
  <si>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</si>
  <si>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</si>
  <si>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</si>
  <si>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</si>
  <si>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</si>
  <si>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</si>
  <si>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</si>
  <si>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</si>
  <si>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</si>
  <si>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</si>
  <si>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</si>
  <si>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</si>
  <si>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</si>
  <si>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</si>
  <si>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</si>
  <si>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</si>
  <si>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</si>
  <si>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</si>
  <si>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</si>
  <si>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</si>
  <si>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</si>
  <si>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</si>
  <si>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</si>
  <si>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</si>
  <si>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</si>
  <si>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</si>
  <si>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</si>
  <si>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</si>
  <si>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</si>
  <si>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</si>
  <si>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</si>
  <si>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</si>
  <si>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</si>
  <si>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</si>
  <si>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</si>
  <si>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</si>
  <si>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</si>
  <si>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</si>
  <si>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</si>
  <si>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</si>
  <si>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</si>
  <si>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</si>
  <si>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</si>
  <si>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</si>
  <si>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</si>
  <si>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</si>
  <si>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</si>
  <si>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</si>
  <si>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</si>
  <si>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</si>
  <si>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</si>
  <si>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</si>
  <si>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</si>
  <si>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</si>
  <si>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</si>
  <si>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</si>
  <si>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</si>
  <si>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</si>
  <si>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</si>
  <si>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</si>
  <si>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</si>
  <si>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</si>
  <si>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</si>
  <si>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</si>
  <si>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</si>
  <si>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</si>
  <si>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</si>
  <si>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</si>
  <si>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</si>
  <si>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</si>
  <si>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</si>
  <si>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</si>
  <si>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</si>
  <si>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</si>
  <si>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</si>
  <si>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</si>
  <si>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</si>
  <si>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</si>
  <si>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</si>
  <si>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</si>
  <si>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</si>
  <si>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</si>
  <si>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</si>
  <si>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</si>
  <si>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</si>
  <si>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</si>
  <si>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</si>
  <si>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</si>
  <si>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</si>
  <si>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</si>
  <si>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</si>
  <si>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</si>
  <si>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</si>
  <si>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</si>
  <si>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</si>
  <si>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</si>
  <si>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</si>
  <si>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</si>
  <si>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</si>
  <si>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</si>
  <si>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</si>
  <si>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</si>
  <si>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</si>
  <si>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</si>
  <si>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</si>
  <si>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</si>
  <si>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</si>
  <si>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</si>
  <si>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</si>
  <si>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</si>
  <si>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</si>
  <si>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</si>
  <si>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</si>
  <si>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</si>
  <si>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</si>
  <si>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</si>
  <si>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</si>
  <si>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</si>
  <si>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</si>
  <si>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</si>
  <si>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</si>
  <si>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</si>
  <si>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</si>
  <si>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</si>
  <si>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</si>
  <si>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</si>
  <si>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</si>
  <si>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</si>
  <si>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</si>
  <si>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</si>
  <si>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</si>
  <si>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</si>
  <si>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</si>
  <si>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</si>
  <si>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</si>
  <si>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</si>
  <si>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</si>
  <si>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</si>
  <si>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</si>
  <si>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</si>
  <si>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</si>
  <si>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</si>
  <si>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</si>
  <si>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</si>
  <si>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</si>
  <si>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</si>
  <si>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</si>
  <si>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</si>
  <si>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</si>
  <si>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</si>
  <si>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</si>
  <si>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</si>
  <si>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</si>
  <si>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</si>
  <si>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</si>
  <si>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</si>
  <si>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</si>
  <si>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</si>
  <si>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</si>
  <si>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</si>
  <si>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</si>
  <si>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</si>
  <si>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</si>
  <si>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</si>
  <si>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</si>
  <si>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</si>
  <si>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</si>
  <si>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</si>
  <si>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</si>
  <si>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</si>
  <si>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</si>
  <si>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</si>
  <si>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</si>
  <si>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</si>
  <si>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</si>
  <si>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</si>
  <si>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</si>
  <si>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</si>
  <si>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</si>
  <si>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</si>
  <si>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</si>
  <si>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</si>
  <si>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</si>
  <si>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</si>
  <si>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</si>
  <si>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</si>
  <si>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</si>
  <si>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</si>
  <si>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</si>
  <si>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</si>
  <si>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</si>
  <si>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</si>
  <si>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</si>
  <si>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</si>
  <si>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</si>
  <si>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</si>
  <si>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</si>
  <si>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</si>
  <si>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</si>
  <si>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</si>
  <si>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</si>
  <si>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</si>
  <si>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</si>
  <si>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</si>
  <si>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</si>
  <si>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</si>
  <si>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</si>
  <si>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</si>
  <si>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</si>
  <si>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</si>
  <si>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</si>
  <si>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</si>
  <si>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</si>
  <si>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</si>
  <si>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</si>
  <si>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</si>
  <si>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</si>
  <si>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</si>
  <si>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</si>
  <si>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</si>
  <si>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</si>
  <si>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</si>
  <si>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</si>
  <si>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</si>
  <si>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</si>
  <si>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</si>
  <si>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</si>
  <si>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</si>
  <si>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</si>
  <si>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</si>
  <si>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</si>
  <si>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</si>
  <si>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</si>
  <si>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</si>
  <si>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</si>
  <si>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</si>
  <si>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</si>
  <si>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</si>
  <si>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</si>
  <si>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</si>
  <si>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</si>
  <si>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</si>
  <si>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</si>
  <si>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</si>
  <si>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</si>
  <si>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</si>
  <si>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</si>
  <si>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</si>
  <si>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</si>
  <si>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</si>
  <si>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</si>
  <si>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</si>
  <si>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</si>
  <si>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</si>
  <si>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</si>
  <si>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</si>
  <si>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</si>
  <si>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</si>
  <si>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</si>
  <si>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</si>
  <si>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</si>
  <si>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</si>
  <si>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</si>
  <si>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</si>
  <si>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</si>
  <si>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</si>
  <si>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</si>
  <si>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</si>
  <si>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</si>
  <si>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</si>
  <si>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</si>
  <si>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</si>
  <si>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</si>
  <si>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</si>
  <si>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</si>
  <si>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</si>
  <si>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</si>
  <si>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</si>
  <si>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</si>
  <si>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</si>
  <si>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</si>
  <si>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</si>
  <si>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</si>
  <si>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</si>
  <si>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</si>
  <si>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</si>
  <si>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</si>
  <si>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</si>
  <si>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</si>
  <si>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</si>
  <si>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</si>
  <si>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</si>
  <si>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</si>
  <si>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</si>
  <si>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</si>
  <si>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</si>
  <si>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</si>
  <si>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</si>
  <si>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</si>
  <si>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</si>
  <si>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</si>
  <si>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</si>
  <si>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</si>
  <si>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</si>
  <si>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</si>
  <si>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</si>
  <si>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</si>
  <si>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</si>
  <si>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</si>
  <si>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</si>
  <si>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</si>
  <si>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</si>
  <si>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</si>
  <si>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</si>
  <si>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</si>
  <si>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</si>
  <si>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</si>
  <si>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</si>
  <si>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</si>
  <si>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</si>
  <si>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</si>
  <si>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</si>
  <si>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</si>
  <si>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</si>
  <si>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</si>
  <si>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</si>
  <si>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</si>
  <si>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</si>
  <si>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</si>
  <si>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</si>
  <si>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</si>
  <si>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</si>
  <si>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</si>
  <si>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</si>
  <si>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</si>
  <si>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</si>
  <si>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</si>
  <si>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</si>
  <si>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</si>
  <si>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</si>
  <si>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</si>
  <si>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</si>
  <si>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</si>
  <si>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</si>
  <si>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</si>
  <si>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</si>
  <si>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</si>
  <si>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</si>
  <si>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</si>
  <si>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</si>
  <si>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</si>
  <si>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</si>
  <si>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</si>
  <si>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</si>
  <si>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</si>
  <si>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</si>
  <si>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</si>
  <si>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</si>
  <si>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</si>
  <si>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</si>
  <si>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</si>
  <si>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</si>
  <si>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</si>
  <si>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</si>
  <si>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</si>
  <si>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</si>
  <si>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</si>
  <si>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</si>
  <si>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</si>
  <si>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</si>
  <si>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</si>
  <si>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</si>
  <si>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</si>
  <si>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</si>
  <si>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</si>
  <si>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</si>
  <si>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</si>
  <si>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</si>
  <si>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</si>
  <si>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</si>
  <si>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</si>
  <si>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</si>
  <si>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</si>
  <si>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</si>
  <si>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</si>
  <si>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</si>
  <si>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</si>
  <si>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</si>
  <si>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</si>
  <si>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</si>
  <si>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</si>
  <si>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</si>
  <si>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</si>
  <si>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</si>
  <si>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</si>
  <si>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</si>
  <si>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</si>
  <si>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</si>
  <si>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</si>
  <si>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</si>
  <si>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</si>
  <si>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</si>
  <si>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</si>
  <si>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</si>
  <si>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</si>
  <si>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</si>
  <si>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</si>
  <si>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</si>
  <si>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</si>
  <si>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</si>
  <si>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</si>
  <si>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</si>
  <si>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</si>
  <si>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</si>
  <si>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</si>
  <si>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</si>
  <si>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</si>
  <si>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</si>
  <si>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</si>
  <si>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</si>
  <si>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</si>
  <si>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</si>
  <si>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</si>
  <si>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</si>
  <si>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</si>
  <si>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</si>
  <si>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</si>
  <si>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</si>
  <si>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</si>
  <si>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</si>
  <si>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</si>
  <si>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</si>
  <si>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</si>
  <si>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</si>
  <si>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</si>
  <si>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</si>
  <si>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</si>
  <si>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</si>
  <si>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</si>
  <si>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</si>
  <si>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</si>
  <si>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</si>
  <si>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</si>
  <si>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</si>
  <si>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</si>
  <si>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</si>
  <si>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</si>
  <si>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</si>
  <si>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</si>
  <si>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</si>
  <si>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</si>
  <si>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</si>
  <si>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</si>
  <si>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</si>
  <si>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</si>
  <si>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</si>
  <si>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</si>
  <si>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</si>
  <si>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</si>
  <si>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</si>
  <si>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</si>
  <si>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</si>
  <si>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</si>
  <si>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</si>
  <si>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</si>
  <si>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</si>
  <si>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</si>
  <si>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</si>
  <si>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</si>
  <si>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</si>
  <si>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</si>
  <si>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</si>
  <si>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</si>
  <si>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</si>
  <si>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</si>
  <si>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</si>
  <si>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</si>
  <si>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</si>
  <si>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</si>
  <si>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</si>
  <si>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</si>
  <si>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</si>
  <si>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</si>
  <si>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</si>
  <si>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</si>
  <si>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</si>
  <si>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</si>
  <si>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</si>
  <si>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</si>
  <si>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</si>
  <si>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</si>
  <si>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</si>
  <si>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</si>
  <si>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</si>
  <si>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</si>
  <si>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</si>
  <si>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</si>
  <si>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</si>
  <si>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</si>
  <si>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</si>
  <si>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</si>
  <si>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</si>
  <si>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</si>
  <si>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</si>
  <si>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</si>
  <si>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</si>
  <si>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</si>
  <si>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</si>
  <si>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</si>
  <si>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</si>
  <si>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</si>
  <si>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</si>
  <si>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</si>
  <si>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</si>
  <si>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</si>
  <si>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</si>
  <si>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</si>
  <si>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</si>
  <si>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</si>
  <si>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</si>
  <si>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</si>
  <si>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</si>
  <si>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</si>
  <si>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</si>
  <si>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</si>
  <si>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</si>
  <si>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</si>
  <si>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</si>
  <si>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</si>
  <si>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</si>
  <si>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</si>
  <si>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</si>
  <si>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</si>
  <si>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</si>
  <si>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</si>
  <si>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</si>
  <si>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</si>
  <si>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</si>
  <si>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</si>
  <si>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</si>
  <si>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</si>
  <si>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</si>
  <si>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</si>
  <si>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</si>
  <si>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</si>
  <si>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</si>
  <si>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</si>
  <si>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</si>
  <si>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</si>
  <si>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</si>
  <si>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</si>
  <si>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</si>
  <si>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</si>
  <si>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</si>
  <si>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</si>
  <si>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</si>
  <si>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</si>
  <si>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</si>
  <si>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</si>
  <si>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</si>
  <si>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</si>
  <si>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</si>
  <si>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</si>
  <si>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</si>
  <si>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</si>
  <si>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</si>
  <si>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</si>
  <si>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</si>
  <si>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</si>
  <si>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</si>
  <si>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</si>
  <si>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</si>
  <si>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</si>
  <si>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</si>
  <si>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</si>
  <si>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</si>
  <si>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</si>
  <si>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</si>
  <si>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</si>
  <si>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</si>
  <si>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</si>
  <si>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</si>
  <si>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</si>
  <si>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</si>
  <si>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</si>
  <si>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</si>
  <si>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</si>
  <si>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</si>
  <si>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</si>
  <si>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</si>
  <si>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</si>
  <si>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</si>
  <si>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</si>
  <si>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</si>
  <si>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</si>
  <si>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</si>
  <si>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</si>
  <si>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</si>
  <si>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</si>
  <si>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</si>
  <si>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</si>
  <si>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</si>
  <si>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</si>
  <si>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</si>
  <si>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</si>
  <si>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</si>
  <si>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</si>
  <si>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</si>
  <si>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</si>
  <si>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</si>
  <si>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</si>
  <si>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</si>
  <si>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</si>
  <si>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</si>
  <si>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</si>
  <si>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</si>
  <si>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</si>
  <si>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</si>
  <si>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</si>
  <si>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</si>
  <si>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</si>
  <si>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</si>
  <si>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</si>
  <si>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</si>
  <si>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</si>
  <si>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</si>
  <si>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</si>
  <si>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</si>
  <si>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</si>
  <si>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</si>
  <si>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</si>
  <si>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</si>
  <si>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</si>
  <si>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</si>
  <si>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</si>
  <si>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</si>
  <si>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</si>
  <si>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</si>
  <si>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</si>
  <si>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</si>
  <si>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</si>
  <si>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</si>
  <si>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</si>
  <si>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</si>
  <si>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</si>
  <si>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</si>
  <si>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</si>
  <si>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</si>
  <si>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</si>
  <si>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</si>
  <si>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</si>
  <si>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</si>
  <si>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</si>
  <si>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</si>
  <si>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</si>
  <si>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</si>
  <si>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</si>
  <si>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</si>
  <si>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</si>
  <si>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</si>
  <si>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</si>
  <si>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</si>
  <si>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</si>
  <si>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</si>
  <si>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</si>
  <si>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</si>
  <si>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</si>
  <si>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</si>
  <si>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</si>
  <si>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</si>
  <si>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</si>
  <si>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</si>
  <si>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</si>
  <si>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</si>
  <si>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</si>
  <si>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</si>
  <si>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</si>
  <si>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</si>
  <si>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</si>
  <si>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</si>
  <si>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</si>
  <si>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</si>
  <si>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</si>
  <si>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</si>
  <si>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</si>
  <si>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</si>
  <si>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</si>
  <si>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</si>
  <si>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</si>
  <si>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</si>
  <si>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</si>
  <si>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</si>
  <si>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</si>
  <si>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</si>
  <si>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</si>
  <si>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</si>
  <si>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</si>
  <si>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</si>
  <si>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</si>
  <si>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</si>
  <si>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</si>
  <si>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</si>
  <si>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</si>
  <si>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</si>
  <si>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</si>
  <si>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</si>
  <si>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</si>
  <si>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</si>
  <si>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</si>
  <si>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</si>
  <si>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</si>
  <si>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</si>
  <si>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</si>
  <si>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</si>
  <si>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</si>
  <si>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</si>
  <si>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</si>
  <si>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</si>
  <si>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</si>
  <si>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</si>
  <si>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</si>
  <si>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</si>
  <si>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</si>
  <si>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</si>
  <si>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</si>
  <si>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</si>
  <si>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</si>
  <si>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</si>
  <si>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</si>
  <si>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</si>
  <si>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</si>
  <si>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</si>
  <si>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</si>
  <si>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</si>
  <si>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</si>
  <si>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</si>
  <si>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</si>
  <si>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</si>
  <si>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</si>
  <si>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</si>
  <si>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</si>
  <si>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</si>
  <si>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</si>
  <si>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</si>
  <si>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</si>
  <si>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</si>
  <si>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</si>
  <si>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</si>
  <si>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</si>
  <si>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</si>
  <si>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</si>
  <si>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</si>
  <si>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</si>
  <si>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</si>
  <si>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</si>
  <si>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</si>
  <si>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</si>
  <si>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</si>
  <si>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</si>
  <si>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</si>
  <si>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</si>
  <si>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</si>
  <si>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</si>
  <si>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</si>
  <si>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</si>
  <si>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</si>
  <si>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</si>
  <si>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</si>
  <si>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</si>
  <si>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</si>
  <si>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</si>
  <si>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</si>
  <si>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</si>
  <si>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</si>
  <si>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</si>
  <si>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</si>
  <si>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</si>
  <si>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</si>
  <si>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</si>
  <si>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</si>
  <si>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</si>
  <si>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</si>
  <si>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</si>
  <si>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</si>
  <si>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</si>
  <si>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</si>
  <si>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</si>
  <si>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</si>
  <si>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</si>
  <si>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</si>
  <si>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</si>
  <si>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</si>
  <si>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</si>
  <si>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</si>
  <si>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</si>
  <si>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</si>
  <si>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</si>
  <si>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</si>
  <si>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</si>
  <si>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</si>
  <si>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</si>
  <si>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</si>
  <si>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</si>
  <si>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</si>
  <si>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</si>
  <si>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</si>
  <si>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</si>
  <si>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</si>
  <si>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</si>
  <si>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</si>
  <si>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</si>
  <si>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</si>
  <si>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</si>
  <si>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</si>
  <si>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</si>
  <si>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</si>
  <si>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</si>
  <si>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</si>
  <si>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</si>
  <si>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</si>
  <si>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</si>
  <si>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</si>
  <si>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</si>
  <si>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</si>
  <si>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</si>
  <si>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</si>
  <si>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</si>
  <si>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</si>
  <si>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</si>
  <si>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</si>
  <si>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</si>
  <si>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</si>
  <si>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</si>
  <si>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</si>
  <si>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</si>
  <si>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</si>
  <si>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</si>
  <si>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</si>
  <si>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</si>
  <si>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</si>
  <si>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</si>
  <si>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</si>
  <si>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</si>
  <si>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</si>
  <si>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</si>
  <si>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</si>
  <si>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</si>
  <si>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</si>
  <si>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</si>
  <si>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</si>
  <si>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</si>
  <si>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</si>
  <si>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</si>
  <si>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</si>
  <si>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</si>
  <si>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</si>
  <si>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</si>
  <si>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</si>
  <si>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</si>
  <si>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</si>
  <si>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</si>
  <si>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</si>
  <si>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</si>
  <si>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</si>
  <si>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</si>
  <si>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</si>
  <si>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</si>
  <si>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</si>
  <si>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</si>
  <si>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</si>
  <si>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</si>
  <si>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</si>
  <si>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</si>
  <si>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</si>
  <si>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</si>
  <si>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</si>
  <si>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</si>
  <si>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</si>
  <si>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</si>
  <si>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</si>
  <si>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</si>
  <si>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</si>
  <si>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</si>
  <si>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</si>
  <si>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</si>
  <si>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</si>
  <si>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</si>
  <si>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</si>
  <si>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</si>
  <si>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</si>
  <si>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</si>
  <si>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</si>
  <si>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</si>
  <si>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</si>
  <si>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</si>
  <si>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</si>
  <si>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</si>
  <si>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</si>
  <si>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</si>
  <si>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</si>
  <si>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</si>
  <si>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</si>
  <si>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</si>
  <si>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</si>
  <si>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</si>
  <si>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</si>
  <si>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</si>
  <si>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</si>
  <si>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</si>
  <si>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</si>
  <si>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</si>
  <si>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</si>
  <si>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</si>
  <si>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</si>
  <si>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</si>
  <si>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</si>
  <si>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</si>
  <si>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</si>
  <si>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</si>
  <si>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</si>
  <si>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</si>
  <si>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</si>
  <si>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</si>
  <si>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</si>
  <si>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</si>
  <si>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</si>
  <si>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</si>
  <si>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</si>
  <si>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</si>
  <si>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</si>
  <si>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</si>
  <si>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</si>
  <si>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</si>
  <si>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</si>
  <si>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</si>
  <si>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</si>
  <si>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</si>
  <si>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</si>
  <si>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</si>
  <si>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</si>
  <si>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</si>
  <si>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</si>
  <si>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</si>
  <si>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</si>
  <si>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</si>
  <si>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</si>
  <si>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</si>
  <si>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</si>
  <si>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</si>
  <si>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</si>
  <si>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</si>
  <si>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</si>
  <si>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</si>
  <si>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</si>
  <si>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</si>
  <si>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</si>
  <si>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</si>
  <si>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</si>
  <si>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</si>
  <si>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</si>
  <si>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</si>
  <si>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</si>
  <si>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</si>
  <si>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</si>
  <si>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</si>
  <si>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</si>
  <si>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</si>
  <si>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</si>
  <si>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</si>
  <si>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</si>
  <si>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</si>
  <si>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</si>
  <si>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</si>
  <si>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</si>
  <si>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</si>
  <si>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</si>
  <si>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</si>
  <si>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</si>
  <si>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</si>
  <si>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</si>
  <si>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</si>
  <si>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</si>
  <si>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</si>
  <si>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</si>
  <si>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</si>
  <si>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</si>
  <si>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</si>
  <si>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</si>
  <si>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</si>
  <si>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</si>
  <si>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</si>
  <si>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</si>
  <si>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</si>
  <si>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</si>
  <si>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</si>
  <si>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</si>
  <si>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</si>
  <si>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</si>
  <si>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</si>
  <si>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</si>
  <si>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</si>
  <si>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</si>
  <si>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</si>
  <si>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</si>
  <si>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</si>
  <si>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</si>
  <si>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</si>
  <si>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</si>
  <si>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</si>
  <si>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</si>
  <si>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</si>
  <si>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</si>
  <si>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</si>
  <si>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</si>
  <si>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</si>
  <si>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</si>
  <si>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</si>
  <si>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</si>
  <si>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</si>
  <si>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</si>
  <si>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</si>
  <si>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</si>
  <si>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</si>
  <si>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</si>
  <si>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</si>
  <si>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</si>
  <si>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</si>
  <si>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</si>
  <si>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</si>
  <si>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</si>
  <si>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</si>
  <si>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</si>
  <si>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</si>
  <si>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</si>
  <si>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</si>
  <si>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</si>
  <si>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</si>
  <si>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</si>
  <si>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</si>
  <si>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</si>
  <si>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</si>
  <si>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</si>
  <si>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</si>
  <si>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</si>
  <si>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</si>
  <si>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</si>
  <si>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</si>
  <si>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</si>
  <si>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</si>
  <si>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</si>
  <si>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</si>
  <si>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</si>
  <si>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</si>
  <si>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</si>
  <si>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</si>
  <si>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</si>
  <si>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</si>
  <si>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</si>
  <si>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</si>
  <si>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</si>
  <si>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</si>
  <si>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</si>
  <si>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</si>
  <si>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</si>
  <si>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</si>
  <si>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</si>
  <si>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</si>
  <si>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</si>
  <si>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</si>
  <si>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</si>
  <si>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</si>
  <si>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</si>
  <si>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</si>
  <si>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</si>
  <si>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</si>
  <si>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</si>
  <si>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</si>
  <si>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</si>
  <si>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</si>
  <si>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</si>
  <si>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</si>
  <si>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</si>
  <si>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</si>
  <si>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</si>
  <si>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</si>
  <si>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</si>
  <si>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</si>
  <si>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</si>
  <si>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</si>
  <si>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</si>
  <si>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</si>
  <si>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</si>
  <si>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</si>
  <si>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</si>
  <si>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</si>
  <si>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</si>
  <si>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</si>
  <si>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</si>
  <si>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</si>
  <si>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</si>
  <si>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</si>
  <si>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</si>
  <si>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</si>
  <si>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</si>
  <si>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</si>
  <si>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</si>
  <si>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</si>
  <si>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</si>
  <si>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</si>
  <si>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</si>
  <si>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</si>
  <si>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</si>
  <si>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</si>
  <si>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</si>
  <si>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</si>
  <si>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</si>
  <si>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</si>
  <si>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</si>
  <si>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</si>
  <si>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</si>
  <si>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</si>
  <si>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</si>
  <si>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</si>
  <si>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</si>
  <si>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</si>
  <si>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</si>
  <si>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</si>
  <si>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</si>
  <si>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</si>
  <si>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</si>
  <si>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</si>
  <si>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</si>
  <si>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</si>
  <si>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</si>
  <si>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</si>
  <si>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</si>
  <si>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</si>
  <si>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</si>
  <si>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</si>
  <si>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</si>
  <si>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</si>
  <si>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</si>
  <si>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</si>
  <si>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</si>
  <si>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</si>
  <si>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</si>
  <si>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</si>
  <si>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</si>
  <si>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</si>
  <si>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</si>
  <si>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</si>
  <si>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</si>
  <si>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</si>
  <si>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</si>
  <si>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</si>
  <si>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</si>
  <si>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</si>
  <si>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</si>
  <si>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</si>
  <si>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</si>
  <si>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</si>
  <si>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</si>
  <si>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</si>
  <si>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</si>
  <si>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</si>
  <si>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</si>
  <si>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</si>
  <si>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</si>
  <si>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</si>
  <si>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</si>
  <si>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</si>
  <si>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</si>
  <si>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</si>
  <si>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</si>
  <si>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</si>
  <si>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</si>
  <si>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</si>
  <si>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</si>
  <si>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</si>
  <si>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</si>
  <si>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</si>
  <si>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</si>
  <si>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</si>
  <si>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</si>
  <si>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</si>
  <si>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</si>
  <si>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</si>
  <si>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</si>
  <si>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</si>
  <si>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</si>
  <si>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</si>
  <si>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</si>
  <si>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</si>
  <si>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</si>
  <si>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</si>
  <si>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</si>
  <si>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</si>
  <si>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</si>
  <si>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</si>
  <si>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</si>
  <si>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</si>
  <si>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</si>
  <si>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</si>
  <si>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</si>
  <si>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</si>
  <si>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</si>
  <si>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</si>
  <si>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</si>
  <si>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</si>
  <si>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</si>
  <si>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</si>
  <si>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</si>
  <si>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</si>
  <si>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</si>
  <si>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</si>
  <si>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</si>
  <si>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</si>
  <si>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</si>
  <si>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</si>
  <si>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</si>
  <si>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</si>
  <si>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</si>
  <si>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</si>
  <si>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</si>
  <si>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</si>
  <si>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</si>
  <si>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</si>
  <si>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</si>
  <si>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</si>
  <si>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</si>
  <si>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</si>
  <si>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</si>
  <si>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</si>
  <si>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</si>
  <si>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</si>
  <si>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</si>
  <si>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</si>
  <si>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</si>
  <si>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</si>
  <si>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</si>
  <si>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</si>
  <si>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</si>
  <si>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</si>
  <si>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</si>
  <si>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</si>
  <si>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</si>
  <si>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</si>
  <si>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</si>
  <si>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</si>
  <si>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</si>
  <si>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</si>
  <si>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</si>
  <si>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</si>
  <si>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</si>
  <si>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</si>
  <si>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</si>
  <si>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</si>
  <si>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</si>
  <si>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</si>
  <si>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</si>
  <si>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</si>
  <si>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</si>
  <si>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</si>
  <si>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</si>
  <si>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</si>
  <si>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</si>
  <si>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</si>
  <si>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</si>
  <si>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</si>
  <si>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</si>
  <si>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</si>
  <si>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</si>
  <si>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</si>
  <si>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</si>
  <si>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</si>
  <si>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</si>
  <si>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</si>
  <si>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</si>
  <si>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</si>
  <si>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</si>
  <si>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</si>
  <si>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</si>
  <si>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</si>
  <si>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</si>
  <si>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</si>
  <si>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</si>
  <si>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</si>
  <si>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</si>
  <si>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</si>
  <si>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</si>
  <si>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</si>
  <si>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</si>
  <si>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</si>
  <si>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</si>
  <si>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</si>
  <si>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</si>
  <si>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</si>
  <si>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</si>
  <si>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</si>
  <si>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</si>
  <si>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</si>
  <si>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</si>
  <si>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</si>
  <si>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</si>
  <si>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</si>
  <si>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</si>
  <si>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</si>
  <si>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</si>
  <si>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</si>
  <si>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</si>
  <si>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</si>
  <si>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</si>
  <si>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</si>
  <si>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</si>
  <si>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</si>
  <si>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</si>
  <si>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</si>
  <si>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</si>
  <si>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</si>
  <si>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</si>
  <si>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</si>
  <si>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</si>
  <si>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</si>
  <si>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</si>
  <si>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</si>
  <si>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</si>
  <si>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</si>
  <si>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</si>
  <si>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</si>
  <si>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</si>
  <si>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</si>
  <si>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</si>
  <si>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</si>
  <si>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</si>
  <si>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</si>
  <si>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</si>
  <si>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</si>
  <si>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</si>
  <si>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</si>
  <si>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</si>
  <si>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</si>
  <si>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</si>
  <si>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</si>
  <si>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</si>
  <si>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</si>
  <si>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</si>
  <si>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</si>
  <si>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</si>
  <si>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</si>
  <si>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</si>
  <si>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</si>
  <si>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</si>
  <si>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</si>
  <si>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</si>
  <si>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</si>
  <si>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</si>
  <si>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</si>
  <si>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</si>
  <si>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</si>
  <si>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</si>
  <si>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</si>
  <si>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</si>
  <si>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</si>
  <si>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</si>
  <si>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</si>
  <si>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</si>
  <si>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</si>
  <si>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</si>
  <si>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</si>
  <si>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</si>
  <si>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</si>
  <si>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</si>
  <si>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</si>
  <si>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</si>
  <si>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</si>
  <si>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</si>
  <si>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</si>
  <si>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</si>
  <si>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</si>
  <si>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</si>
  <si>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</si>
  <si>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</si>
  <si>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</si>
  <si>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</si>
  <si>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</si>
  <si>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</si>
  <si>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</si>
  <si>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</si>
  <si>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</si>
  <si>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</si>
  <si>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</si>
  <si>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</si>
  <si>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</si>
  <si>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</si>
  <si>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</si>
  <si>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</si>
  <si>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</si>
  <si>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</si>
  <si>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</si>
  <si>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</si>
  <si>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</si>
  <si>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</si>
  <si>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</si>
  <si>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</si>
  <si>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</si>
  <si>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</si>
  <si>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</si>
  <si>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</si>
  <si>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</si>
  <si>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</si>
  <si>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</si>
  <si>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</si>
  <si>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</si>
  <si>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</si>
  <si>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</si>
  <si>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</si>
  <si>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</si>
  <si>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</si>
  <si>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</si>
  <si>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</si>
  <si>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</si>
  <si>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</si>
  <si>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</si>
  <si>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</si>
  <si>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</si>
  <si>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</si>
  <si>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</si>
  <si>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</si>
  <si>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</si>
  <si>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</si>
  <si>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</si>
  <si>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</si>
  <si>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</si>
  <si>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</si>
  <si>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</si>
  <si>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</si>
  <si>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</si>
  <si>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</si>
  <si>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</si>
  <si>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</si>
  <si>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</si>
  <si>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</si>
  <si>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</si>
  <si>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</si>
  <si>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</si>
  <si>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</si>
  <si>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</si>
  <si>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</si>
  <si>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</si>
  <si>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</si>
  <si>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</si>
  <si>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</si>
  <si>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</si>
  <si>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</si>
  <si>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</si>
  <si>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</si>
  <si>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</si>
  <si>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</si>
  <si>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</si>
  <si>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</si>
  <si>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</si>
  <si>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</si>
  <si>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</si>
  <si>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</si>
  <si>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</si>
  <si>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</si>
  <si>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</si>
  <si>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</si>
  <si>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</si>
  <si>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</si>
  <si>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</si>
  <si>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</si>
  <si>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</si>
  <si>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</si>
  <si>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</si>
  <si>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</si>
  <si>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</si>
  <si>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</si>
  <si>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</si>
  <si>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</si>
  <si>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</si>
  <si>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</si>
  <si>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</si>
  <si>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</si>
  <si>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</si>
  <si>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</si>
  <si>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</si>
  <si>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</si>
  <si>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</si>
  <si>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</si>
  <si>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</si>
  <si>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</si>
  <si>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</si>
  <si>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</si>
  <si>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</si>
  <si>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</si>
  <si>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</si>
  <si>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</si>
  <si>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</si>
  <si>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</si>
  <si>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</si>
  <si>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</si>
  <si>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</si>
  <si>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</si>
  <si>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</si>
  <si>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</si>
  <si>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</si>
  <si>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</si>
  <si>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</si>
  <si>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</si>
  <si>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</si>
  <si>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</si>
  <si>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</si>
  <si>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</si>
  <si>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</si>
  <si>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</si>
  <si>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</si>
  <si>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</si>
  <si>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</si>
  <si>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</si>
  <si>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</si>
  <si>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</si>
  <si>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</si>
  <si>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</si>
  <si>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</si>
  <si>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</si>
  <si>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</si>
  <si>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</si>
  <si>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</si>
  <si>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</si>
  <si>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</si>
  <si>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</si>
  <si>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</si>
  <si>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</si>
  <si>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</si>
  <si>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</si>
  <si>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</si>
  <si>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</si>
  <si>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</si>
  <si>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</si>
  <si>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</si>
  <si>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</si>
  <si>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</si>
  <si>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</si>
  <si>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</si>
  <si>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</si>
  <si>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</si>
  <si>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</si>
  <si>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</si>
  <si>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</si>
  <si>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</si>
  <si>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</si>
  <si>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</si>
  <si>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</si>
  <si>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</si>
  <si>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</si>
  <si>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</si>
  <si>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</si>
  <si>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</si>
  <si>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</si>
  <si>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</si>
  <si>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</si>
  <si>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</si>
  <si>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</si>
  <si>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</si>
  <si>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</si>
  <si>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</si>
  <si>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</si>
  <si>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</si>
  <si>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</si>
  <si>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</si>
  <si>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</si>
  <si>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</si>
  <si>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</si>
  <si>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</si>
  <si>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</si>
  <si>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</si>
  <si>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</si>
  <si>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</si>
  <si>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</si>
  <si>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</si>
  <si>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</si>
  <si>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</si>
  <si>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</si>
  <si>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</si>
  <si>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</si>
  <si>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</si>
  <si>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</si>
  <si>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</si>
  <si>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</si>
  <si>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</si>
  <si>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</si>
  <si>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</si>
  <si>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</si>
  <si>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</si>
  <si>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</si>
  <si>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</si>
  <si>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</si>
  <si>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</si>
  <si>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</si>
  <si>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</si>
  <si>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</si>
  <si>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</si>
  <si>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</si>
  <si>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</si>
  <si>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</si>
  <si>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</si>
  <si>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</si>
  <si>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</si>
  <si>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</si>
  <si>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</si>
  <si>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</si>
  <si>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</si>
  <si>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</si>
  <si>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</si>
  <si>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</si>
  <si>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</si>
  <si>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</si>
  <si>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</si>
  <si>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</si>
  <si>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</si>
  <si>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</si>
  <si>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</si>
  <si>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</si>
  <si>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</si>
  <si>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</si>
  <si>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</si>
  <si>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</si>
  <si>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</si>
  <si>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</si>
  <si>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</si>
  <si>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</si>
  <si>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</si>
  <si>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</si>
  <si>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</si>
  <si>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</si>
  <si>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</si>
  <si>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</si>
  <si>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</si>
  <si>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</si>
  <si>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</si>
  <si>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</si>
  <si>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</si>
  <si>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</si>
  <si>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</si>
  <si>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</si>
  <si>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</si>
  <si>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</si>
  <si>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</si>
  <si>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</si>
  <si>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</si>
  <si>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</si>
  <si>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</si>
  <si>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</si>
  <si>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</si>
  <si>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</si>
  <si>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</si>
  <si>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</si>
  <si>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</si>
  <si>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</si>
  <si>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</si>
  <si>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</si>
  <si>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</si>
  <si>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</si>
  <si>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</si>
  <si>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</si>
  <si>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</si>
  <si>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</si>
  <si>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</si>
  <si>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</si>
  <si>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</si>
  <si>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</si>
  <si>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</si>
  <si>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</si>
  <si>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</si>
  <si>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</si>
  <si>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</si>
  <si>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</si>
  <si>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</si>
  <si>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</si>
  <si>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</si>
  <si>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</si>
  <si>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</si>
  <si>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</si>
  <si>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</si>
  <si>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</si>
  <si>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</si>
  <si>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</si>
  <si>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</si>
  <si>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</si>
  <si>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</si>
  <si>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</si>
  <si>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</si>
  <si>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</si>
  <si>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</si>
  <si>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</si>
  <si>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</si>
  <si>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</si>
  <si>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</si>
  <si>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</si>
  <si>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</si>
  <si>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</si>
  <si>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</si>
  <si>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</si>
  <si>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</si>
  <si>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</si>
  <si>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</si>
  <si>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</si>
  <si>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</si>
  <si>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</si>
  <si>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</si>
  <si>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</si>
  <si>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</si>
  <si>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</si>
  <si>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</si>
  <si>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</si>
  <si>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</si>
  <si>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</si>
  <si>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</si>
  <si>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</si>
  <si>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</si>
  <si>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</si>
  <si>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</si>
  <si>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</si>
  <si>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</si>
  <si>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</si>
  <si>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</si>
  <si>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</si>
  <si>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</si>
  <si>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</si>
  <si>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</si>
  <si>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</si>
  <si>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</si>
  <si>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</si>
  <si>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</si>
  <si>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</si>
  <si>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</si>
  <si>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</si>
  <si>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</si>
  <si>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</si>
  <si>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</si>
  <si>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</si>
  <si>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</si>
  <si>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</si>
  <si>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</si>
  <si>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</si>
  <si>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</si>
  <si>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</si>
  <si>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</si>
  <si>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</si>
  <si>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</si>
  <si>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</si>
  <si>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</si>
  <si>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</si>
  <si>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</si>
  <si>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</si>
  <si>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</si>
  <si>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</si>
  <si>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</si>
  <si>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</si>
  <si>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</si>
  <si>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</si>
  <si>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</si>
  <si>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</si>
  <si>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</si>
  <si>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</si>
  <si>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</si>
  <si>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</si>
  <si>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</si>
  <si>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</si>
  <si>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</si>
  <si>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</si>
  <si>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</si>
  <si>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</si>
  <si>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</si>
  <si>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</si>
  <si>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</si>
  <si>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</si>
  <si>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</si>
  <si>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</si>
  <si>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</si>
  <si>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</si>
  <si>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</si>
  <si>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</si>
  <si>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</si>
  <si>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</si>
  <si>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</si>
  <si>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</si>
  <si>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</si>
  <si>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</si>
  <si>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</si>
  <si>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</si>
  <si>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</si>
  <si>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</si>
  <si>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</si>
  <si>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</si>
  <si>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</si>
  <si>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</si>
  <si>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</si>
  <si>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</si>
  <si>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</si>
  <si>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</si>
  <si>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</si>
  <si>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</si>
  <si>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</si>
  <si>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</si>
  <si>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</si>
  <si>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</si>
  <si>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</si>
  <si>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</si>
  <si>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</si>
  <si>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</si>
  <si>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</si>
  <si>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</si>
  <si>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</si>
  <si>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</si>
  <si>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</si>
  <si>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</si>
  <si>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</si>
  <si>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</si>
  <si>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</si>
  <si>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</si>
  <si>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</si>
  <si>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</si>
  <si>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</si>
  <si>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</si>
  <si>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</si>
  <si>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</si>
  <si>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</si>
  <si>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</si>
  <si>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</si>
  <si>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</si>
  <si>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</si>
  <si>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</si>
  <si>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</si>
  <si>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</si>
  <si>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</si>
  <si>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</si>
  <si>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</si>
  <si>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</si>
  <si>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</si>
  <si>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</si>
  <si>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</si>
  <si>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</si>
  <si>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</si>
  <si>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</si>
  <si>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</si>
  <si>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</si>
  <si>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</si>
  <si>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</si>
  <si>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</si>
  <si>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</si>
  <si>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</si>
  <si>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</si>
  <si>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</si>
  <si>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</si>
  <si>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</si>
  <si>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</si>
  <si>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</si>
  <si>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</si>
  <si>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</si>
  <si>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</si>
  <si>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</si>
  <si>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</si>
  <si>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</si>
  <si>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</si>
  <si>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</si>
  <si>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</si>
  <si>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</si>
  <si>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</si>
  <si>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</si>
  <si>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</si>
  <si>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</si>
  <si>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</si>
  <si>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</si>
  <si>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</si>
  <si>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</si>
  <si>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</si>
  <si>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</si>
  <si>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</si>
  <si>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</si>
  <si>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</si>
  <si>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</si>
  <si>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</si>
  <si>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</si>
  <si>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</si>
  <si>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</si>
  <si>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</si>
  <si>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</si>
  <si>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</si>
  <si>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</si>
  <si>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</si>
  <si>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</si>
  <si>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</si>
  <si>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</si>
  <si>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</si>
  <si>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</si>
  <si>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</si>
  <si>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</si>
  <si>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</si>
  <si>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</si>
  <si>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</si>
  <si>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</si>
  <si>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</si>
  <si>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</si>
  <si>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</si>
  <si>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</si>
  <si>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</si>
  <si>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</si>
  <si>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</si>
  <si>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</si>
  <si>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</si>
  <si>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</si>
  <si>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</si>
  <si>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</si>
  <si>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</si>
  <si>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</si>
  <si>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</si>
  <si>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</si>
  <si>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</si>
  <si>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</si>
  <si>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</si>
  <si>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</si>
  <si>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</si>
  <si>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</si>
  <si>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</si>
  <si>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</si>
  <si>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</si>
  <si>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</si>
  <si>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</si>
  <si>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</si>
  <si>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</si>
  <si>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</si>
  <si>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</si>
  <si>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</si>
  <si>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</si>
  <si>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</si>
  <si>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</si>
  <si>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</si>
  <si>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</si>
  <si>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</si>
  <si>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</si>
  <si>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</si>
  <si>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</si>
  <si>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</si>
  <si>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</si>
  <si>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</si>
  <si>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</si>
  <si>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</si>
  <si>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</si>
  <si>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</si>
  <si>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</si>
  <si>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</si>
  <si>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</si>
  <si>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</si>
  <si>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</si>
  <si>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</si>
  <si>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</si>
  <si>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</si>
  <si>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</si>
  <si>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</si>
  <si>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</si>
  <si>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</si>
  <si>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</si>
  <si>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</si>
  <si>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</si>
  <si>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</si>
  <si>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</si>
  <si>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</si>
  <si>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</si>
  <si>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</si>
  <si>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</si>
  <si>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</si>
  <si>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</si>
  <si>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</si>
  <si>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</si>
  <si>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</si>
  <si>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</si>
  <si>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</si>
  <si>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</si>
  <si>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</si>
  <si>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</si>
  <si>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</si>
  <si>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</si>
  <si>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</si>
  <si>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</si>
  <si>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</si>
  <si>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</si>
  <si>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</si>
  <si>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</si>
  <si>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</si>
  <si>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</si>
  <si>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</si>
  <si>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</si>
  <si>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</si>
  <si>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</si>
  <si>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</si>
  <si>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</si>
  <si>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</si>
  <si>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</si>
  <si>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</si>
  <si>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</si>
  <si>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</si>
  <si>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</si>
  <si>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</si>
  <si>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</si>
  <si>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</si>
  <si>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</si>
  <si>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</si>
  <si>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</si>
  <si>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</si>
  <si>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</si>
  <si>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</si>
  <si>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</si>
  <si>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</si>
  <si>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</si>
  <si>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</si>
  <si>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</si>
  <si>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</si>
  <si>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</si>
  <si>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</si>
  <si>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</si>
  <si>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</si>
  <si>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</si>
  <si>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</si>
  <si>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</si>
  <si>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</si>
  <si>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</si>
  <si>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</si>
  <si>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</si>
  <si>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</si>
  <si>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</si>
  <si>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</si>
  <si>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</si>
  <si>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</si>
  <si>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</si>
  <si>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</si>
  <si>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</si>
  <si>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</si>
  <si>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</si>
  <si>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</si>
  <si>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</si>
  <si>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</si>
  <si>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</si>
  <si>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</si>
  <si>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</si>
  <si>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</si>
  <si>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</si>
  <si>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</si>
  <si>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</si>
  <si>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</si>
  <si>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</si>
  <si>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</si>
  <si>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</si>
  <si>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</si>
  <si>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</si>
  <si>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</si>
  <si>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</si>
  <si>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</si>
  <si>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</si>
  <si>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</si>
  <si>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</si>
  <si>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</si>
  <si>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</si>
  <si>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</si>
  <si>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</si>
  <si>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</si>
  <si>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</si>
  <si>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</si>
  <si>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</si>
  <si>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</si>
  <si>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</si>
  <si>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</si>
  <si>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</si>
  <si>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</si>
  <si>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</si>
  <si>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</si>
  <si>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</si>
  <si>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</si>
  <si>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</si>
  <si>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</si>
  <si>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</si>
  <si>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</si>
  <si>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</si>
  <si>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</si>
  <si>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</si>
  <si>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</si>
  <si>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</si>
  <si>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</si>
  <si>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</si>
  <si>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</si>
  <si>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</si>
  <si>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</si>
  <si>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</si>
  <si>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</si>
  <si>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</si>
  <si>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</si>
  <si>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</si>
  <si>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</si>
  <si>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</si>
  <si>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</si>
  <si>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</si>
  <si>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</si>
  <si>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</si>
  <si>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</si>
  <si>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</si>
  <si>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</si>
  <si>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</si>
  <si>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</si>
  <si>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</si>
  <si>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</si>
  <si>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</si>
  <si>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</si>
  <si>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</si>
  <si>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</si>
  <si>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</si>
  <si>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</si>
  <si>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</si>
  <si>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</si>
  <si>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</si>
  <si>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</si>
  <si>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</si>
  <si>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</si>
  <si>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</si>
  <si>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</si>
  <si>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</si>
  <si>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</si>
  <si>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</si>
  <si>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</si>
  <si>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</si>
  <si>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</si>
  <si>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</si>
  <si>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</si>
  <si>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</si>
  <si>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</si>
  <si>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</si>
  <si>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</si>
  <si>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</si>
  <si>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</si>
  <si>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</si>
  <si>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</si>
  <si>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</si>
  <si>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</si>
  <si>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</si>
  <si>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</si>
  <si>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</si>
  <si>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</si>
  <si>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</si>
  <si>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</si>
  <si>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</si>
  <si>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</si>
  <si>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</si>
  <si>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</si>
  <si>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</si>
  <si>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</si>
  <si>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</si>
  <si>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</si>
  <si>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</si>
  <si>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</si>
  <si>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</si>
  <si>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</si>
  <si>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</si>
  <si>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</si>
  <si>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</si>
  <si>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</si>
  <si>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</si>
  <si>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</si>
  <si>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</si>
  <si>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</si>
  <si>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</si>
  <si>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</si>
  <si>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</si>
  <si>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</si>
  <si>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</si>
  <si>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</si>
  <si>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</si>
  <si>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</si>
  <si>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</si>
  <si>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</si>
  <si>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</si>
  <si>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</si>
  <si>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</si>
  <si>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</si>
  <si>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</si>
  <si>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</si>
  <si>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</si>
  <si>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</si>
  <si>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</si>
  <si>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</si>
  <si>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</si>
  <si>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</si>
  <si>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</si>
  <si>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</si>
  <si>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</si>
  <si>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</si>
  <si>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</si>
  <si>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</si>
  <si>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</si>
  <si>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</si>
  <si>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</si>
  <si>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</si>
  <si>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</si>
  <si>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</si>
  <si>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</si>
  <si>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</si>
  <si>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</si>
  <si>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</si>
  <si>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</si>
  <si>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</si>
  <si>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</si>
  <si>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</si>
  <si>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</si>
  <si>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</si>
  <si>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</si>
  <si>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</si>
  <si>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</si>
  <si>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</si>
  <si>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</si>
  <si>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</si>
  <si>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</si>
  <si>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</si>
  <si>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</si>
  <si>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</si>
  <si>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</si>
  <si>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</si>
  <si>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</si>
  <si>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</si>
  <si>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</si>
  <si>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</si>
  <si>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</si>
  <si>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</si>
  <si>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</si>
  <si>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</si>
  <si>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</si>
  <si>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</si>
  <si>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</si>
  <si>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</si>
  <si>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</si>
  <si>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</si>
  <si>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</si>
  <si>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</si>
  <si>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</si>
  <si>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</si>
  <si>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</si>
  <si>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</si>
  <si>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</si>
  <si>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</si>
  <si>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</si>
  <si>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</si>
  <si>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</si>
  <si>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</si>
  <si>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</si>
  <si>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</si>
  <si>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</si>
  <si>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</si>
  <si>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</si>
  <si>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</si>
  <si>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</si>
  <si>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</si>
  <si>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</si>
  <si>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</si>
  <si>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</si>
  <si>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</si>
  <si>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</si>
  <si>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</si>
  <si>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</si>
  <si>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</si>
  <si>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</si>
  <si>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</si>
  <si>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</si>
  <si>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</si>
  <si>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</si>
  <si>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</si>
  <si>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</si>
  <si>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</si>
  <si>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</si>
  <si>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</si>
  <si>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</si>
  <si>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</si>
  <si>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</si>
  <si>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</si>
  <si>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</si>
  <si>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</si>
  <si>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</si>
  <si>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</si>
  <si>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</si>
  <si>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</si>
  <si>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</si>
  <si>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</si>
  <si>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</si>
  <si>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</si>
  <si>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</si>
  <si>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</si>
  <si>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</si>
  <si>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</si>
  <si>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</si>
  <si>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</si>
  <si>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</si>
  <si>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</si>
  <si>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</si>
  <si>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</si>
  <si>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</si>
  <si>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</si>
  <si>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</si>
  <si>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</si>
  <si>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</si>
  <si>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</si>
  <si>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</si>
  <si>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</si>
  <si>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</si>
  <si>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</si>
  <si>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</si>
  <si>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</si>
  <si>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</si>
  <si>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</si>
  <si>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</si>
  <si>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</si>
  <si>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</si>
  <si>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</si>
  <si>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</si>
  <si>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</si>
  <si>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</si>
  <si>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</si>
  <si>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</si>
  <si>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</si>
  <si>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</si>
  <si>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</si>
  <si>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</si>
  <si>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</si>
  <si>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</si>
  <si>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</si>
  <si>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</si>
  <si>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</si>
  <si>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</si>
  <si>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</si>
  <si>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</si>
  <si>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</si>
  <si>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</si>
  <si>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</si>
  <si>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</si>
  <si>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</si>
  <si>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</si>
  <si>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</si>
  <si>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</si>
  <si>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</si>
  <si>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</si>
  <si>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</si>
  <si>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</si>
  <si>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</si>
  <si>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</si>
  <si>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</si>
  <si>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</si>
  <si>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</si>
  <si>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</si>
  <si>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</si>
  <si>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</si>
  <si>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</si>
  <si>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</si>
  <si>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</si>
  <si>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</si>
  <si>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</si>
  <si>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</si>
  <si>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</si>
  <si>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</si>
  <si>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</si>
  <si>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</si>
  <si>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</si>
  <si>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</si>
  <si>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</si>
  <si>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</si>
  <si>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</si>
  <si>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</si>
  <si>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</si>
  <si>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</si>
  <si>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</si>
  <si>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</si>
  <si>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</si>
  <si>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</si>
  <si>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</si>
  <si>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</si>
  <si>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</si>
  <si>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</si>
  <si>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</si>
  <si>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</si>
  <si>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</si>
  <si>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</si>
  <si>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</si>
  <si>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</si>
  <si>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</si>
  <si>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</si>
  <si>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</si>
  <si>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</si>
  <si>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</si>
  <si>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</si>
  <si>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</si>
  <si>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</si>
  <si>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</si>
  <si>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</si>
  <si>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</si>
  <si>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</si>
  <si>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</si>
  <si>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</si>
  <si>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</si>
  <si>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</si>
  <si>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</si>
  <si>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</si>
  <si>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</si>
  <si>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</si>
  <si>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</si>
  <si>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</si>
  <si>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</si>
  <si>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</si>
  <si>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</si>
  <si>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</si>
  <si>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</si>
  <si>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</si>
  <si>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</si>
  <si>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</si>
  <si>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</si>
  <si>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</si>
  <si>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</si>
  <si>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</si>
  <si>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</si>
  <si>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</si>
  <si>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</si>
  <si>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</si>
  <si>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</si>
  <si>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</si>
  <si>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</si>
  <si>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</si>
  <si>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</si>
  <si>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</si>
  <si>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</si>
  <si>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</si>
  <si>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</si>
  <si>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</si>
  <si>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</si>
  <si>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</si>
  <si>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</si>
  <si>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</si>
  <si>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</si>
  <si>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</si>
  <si>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</si>
  <si>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</si>
  <si>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</si>
  <si>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</si>
  <si>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</si>
  <si>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</si>
  <si>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</si>
  <si>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</si>
  <si>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</si>
  <si>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</si>
  <si>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</si>
  <si>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</si>
  <si>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</si>
  <si>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</si>
  <si>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</si>
  <si>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</si>
  <si>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</si>
  <si>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</si>
  <si>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</si>
  <si>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</si>
  <si>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</si>
  <si>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</si>
  <si>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</si>
  <si>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</si>
  <si>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</si>
  <si>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</si>
  <si>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</si>
  <si>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</si>
  <si>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</si>
  <si>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</si>
  <si>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</si>
  <si>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</si>
  <si>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</si>
  <si>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</si>
  <si>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</si>
  <si>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</si>
  <si>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</si>
  <si>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</si>
  <si>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</si>
  <si>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</si>
  <si>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</si>
  <si>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</si>
  <si>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</si>
  <si>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</si>
  <si>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</si>
  <si>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</si>
  <si>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</si>
  <si>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</si>
  <si>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</si>
  <si>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</si>
  <si>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</si>
  <si>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</si>
  <si>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</si>
  <si>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</si>
  <si>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</si>
  <si>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</si>
  <si>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</si>
  <si>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</si>
  <si>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</si>
  <si>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</si>
  <si>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</si>
  <si>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</si>
  <si>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</si>
  <si>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</si>
  <si>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</si>
  <si>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</si>
  <si>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</si>
  <si>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</si>
  <si>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</si>
  <si>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</si>
  <si>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</si>
  <si>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</si>
  <si>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</si>
  <si>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</si>
  <si>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</si>
  <si>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</si>
  <si>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</si>
  <si>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</si>
  <si>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</si>
  <si>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</si>
  <si>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</si>
  <si>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</si>
  <si>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</si>
  <si>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</si>
  <si>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</si>
  <si>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</si>
  <si>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</si>
  <si>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</si>
  <si>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</si>
  <si>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</si>
  <si>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</si>
  <si>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</si>
  <si>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</si>
  <si>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</si>
  <si>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</si>
  <si>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</si>
  <si>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</si>
  <si>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</si>
  <si>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</si>
  <si>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</si>
  <si>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</si>
  <si>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</si>
  <si>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</si>
  <si>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</si>
  <si>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</si>
  <si>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</si>
  <si>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</si>
  <si>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</si>
  <si>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</si>
  <si>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</si>
  <si>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</si>
  <si>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</si>
  <si>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</si>
  <si>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</si>
  <si>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</si>
  <si>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</si>
  <si>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</si>
  <si>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</si>
  <si>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</si>
  <si>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</si>
  <si>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</si>
  <si>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</si>
  <si>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</si>
  <si>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</si>
  <si>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</si>
  <si>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</si>
  <si>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</si>
  <si>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</si>
  <si>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</si>
  <si>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</si>
  <si>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</si>
  <si>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</si>
  <si>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</si>
  <si>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</si>
  <si>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</si>
  <si>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</si>
  <si>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</si>
  <si>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</si>
  <si>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</si>
  <si>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</si>
  <si>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</si>
  <si>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</si>
  <si>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</si>
  <si>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</si>
  <si>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</si>
  <si>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</si>
  <si>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</si>
  <si>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</si>
  <si>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</si>
  <si>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</si>
  <si>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</si>
  <si>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</si>
  <si>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</si>
  <si>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</si>
  <si>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</si>
  <si>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</si>
  <si>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</si>
  <si>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</si>
  <si>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</si>
  <si>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</si>
  <si>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</si>
  <si>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</si>
  <si>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</si>
  <si>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</si>
  <si>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</si>
  <si>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</si>
  <si>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</si>
  <si>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</si>
  <si>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</si>
  <si>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</si>
  <si>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</si>
  <si>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</si>
  <si>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</si>
  <si>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</si>
  <si>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</si>
  <si>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</si>
  <si>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</si>
  <si>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</si>
  <si>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</si>
  <si>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</si>
  <si>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</si>
  <si>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</si>
  <si>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</si>
  <si>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</si>
  <si>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</si>
  <si>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</si>
  <si>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</si>
  <si>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</si>
  <si>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</si>
  <si>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</si>
  <si>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</si>
  <si>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</si>
  <si>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</si>
  <si>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</si>
  <si>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</si>
  <si>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</si>
  <si>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</si>
  <si>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</si>
  <si>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</si>
  <si>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</si>
  <si>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</si>
  <si>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</si>
  <si>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</si>
  <si>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</si>
  <si>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</si>
  <si>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</si>
  <si>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</si>
  <si>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</si>
  <si>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</si>
  <si>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</si>
  <si>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</si>
  <si>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</si>
  <si>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</si>
  <si>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</si>
  <si>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</si>
  <si>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</si>
  <si>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</si>
  <si>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</si>
  <si>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</si>
  <si>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</si>
  <si>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</si>
  <si>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</si>
  <si>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</si>
  <si>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</si>
  <si>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</si>
  <si>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</si>
  <si>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</si>
  <si>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</si>
  <si>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</si>
  <si>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</si>
  <si>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</si>
  <si>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</si>
  <si>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</si>
  <si>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</si>
  <si>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</si>
  <si>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</si>
  <si>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</si>
  <si>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</si>
  <si>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</si>
  <si>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</si>
  <si>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</si>
  <si>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</si>
  <si>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</si>
  <si>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</si>
  <si>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</si>
  <si>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</si>
  <si>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</si>
  <si>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</si>
  <si>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</si>
  <si>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</si>
  <si>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</si>
  <si>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</si>
  <si>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</si>
  <si>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</si>
  <si>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</si>
  <si>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</si>
  <si>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</si>
  <si>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</si>
  <si>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</si>
  <si>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</si>
  <si>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</si>
  <si>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</si>
  <si>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</si>
  <si>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</si>
  <si>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</si>
  <si>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</si>
  <si>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</si>
  <si>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</si>
  <si>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</si>
  <si>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</si>
  <si>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</si>
  <si>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</si>
  <si>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</si>
  <si>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</si>
  <si>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</si>
  <si>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</si>
  <si>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</si>
  <si>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</si>
  <si>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</si>
  <si>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</si>
  <si>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</si>
  <si>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</si>
  <si>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</si>
  <si>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</si>
  <si>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</si>
  <si>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</si>
  <si>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</si>
  <si>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</si>
  <si>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</si>
  <si>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</si>
  <si>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</si>
  <si>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</si>
  <si>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</si>
  <si>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</si>
  <si>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</si>
  <si>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</si>
  <si>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</si>
  <si>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</si>
  <si>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</si>
  <si>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</si>
  <si>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</si>
  <si>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</si>
  <si>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</si>
  <si>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</si>
  <si>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</si>
  <si>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</si>
  <si>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</si>
  <si>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</si>
  <si>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</si>
  <si>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</si>
  <si>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</si>
  <si>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</si>
  <si>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</si>
  <si>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</si>
  <si>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</si>
  <si>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</si>
  <si>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</si>
  <si>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</si>
  <si>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</si>
  <si>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</si>
  <si>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</si>
  <si>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</si>
  <si>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</si>
  <si>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</si>
  <si>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</si>
  <si>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</si>
  <si>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</si>
  <si>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</si>
  <si>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</si>
  <si>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</si>
  <si>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</si>
  <si>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</si>
  <si>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</si>
  <si>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</si>
  <si>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</si>
  <si>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</si>
  <si>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</si>
  <si>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</si>
  <si>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</si>
  <si>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</si>
  <si>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</si>
  <si>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</si>
  <si>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</si>
  <si>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</si>
  <si>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</si>
  <si>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</si>
  <si>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</si>
  <si>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</si>
  <si>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</si>
  <si>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</si>
  <si>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</si>
  <si>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</si>
  <si>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</si>
  <si>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</si>
  <si>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</si>
  <si>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</si>
  <si>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</si>
  <si>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</si>
  <si>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</si>
  <si>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</si>
  <si>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</si>
  <si>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</si>
  <si>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</si>
  <si>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</si>
  <si>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</si>
  <si>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</si>
  <si>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</si>
  <si>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</si>
  <si>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</si>
  <si>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</si>
  <si>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</si>
  <si>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</si>
  <si>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</si>
  <si>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</si>
  <si>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</si>
  <si>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</si>
  <si>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</si>
  <si>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</si>
  <si>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</si>
  <si>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</si>
  <si>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</si>
  <si>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</si>
  <si>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</si>
  <si>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</si>
  <si>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</si>
  <si>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</si>
  <si>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</si>
  <si>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</si>
  <si>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</si>
  <si>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</si>
  <si>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</si>
  <si>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</si>
  <si>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</si>
  <si>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</si>
  <si>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</si>
  <si>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</si>
  <si>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</si>
  <si>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</si>
  <si>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</si>
  <si>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</si>
  <si>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</si>
  <si>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</si>
  <si>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</si>
  <si>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</si>
  <si>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</si>
  <si>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</si>
  <si>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</si>
  <si>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</si>
  <si>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</si>
  <si>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</si>
  <si>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</si>
  <si>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</si>
  <si>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</si>
  <si>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</si>
  <si>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</si>
  <si>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</si>
  <si>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</si>
  <si>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</si>
  <si>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</si>
  <si>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</si>
  <si>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</si>
  <si>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</si>
  <si>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</si>
  <si>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</si>
  <si>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</si>
  <si>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</si>
  <si>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</si>
  <si>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</si>
  <si>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</si>
  <si>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</si>
  <si>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</si>
  <si>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</si>
  <si>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</si>
  <si>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</si>
  <si>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</si>
  <si>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</si>
  <si>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</si>
  <si>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</si>
  <si>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</si>
  <si>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</si>
  <si>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</si>
  <si>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</si>
  <si>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</si>
  <si>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</si>
  <si>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</si>
  <si>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</si>
  <si>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</si>
  <si>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</si>
  <si>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</si>
  <si>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</si>
  <si>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</si>
  <si>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</si>
  <si>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</si>
  <si>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</si>
  <si>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</si>
  <si>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</si>
  <si>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</si>
  <si>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</si>
  <si>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</si>
  <si>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</si>
  <si>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</si>
  <si>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</si>
  <si>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</si>
  <si>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</si>
  <si>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</si>
  <si>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</si>
  <si>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</si>
  <si>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</si>
  <si>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</si>
  <si>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</si>
  <si>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</si>
  <si>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</si>
  <si>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</si>
  <si>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</si>
  <si>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</si>
  <si>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</si>
  <si>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</si>
  <si>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</si>
  <si>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</si>
  <si>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</si>
  <si>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</si>
  <si>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</si>
  <si>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</si>
  <si>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</si>
  <si>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</si>
  <si>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</si>
  <si>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</si>
  <si>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</si>
  <si>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</si>
  <si>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</si>
  <si>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</si>
  <si>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</si>
  <si>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</si>
  <si>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</si>
  <si>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</si>
  <si>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</si>
  <si>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</si>
  <si>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</si>
  <si>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</si>
  <si>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</si>
  <si>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</si>
  <si>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</si>
  <si>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</si>
  <si>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</si>
  <si>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</si>
  <si>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</si>
  <si>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</si>
  <si>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</si>
  <si>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</si>
  <si>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</si>
  <si>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</si>
  <si>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</si>
  <si>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</si>
  <si>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</si>
  <si>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</si>
  <si>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</si>
  <si>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</si>
  <si>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</si>
  <si>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</si>
  <si>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</si>
  <si>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</si>
  <si>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</si>
  <si>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</si>
  <si>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</si>
  <si>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</si>
  <si>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</si>
  <si>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</si>
  <si>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</si>
  <si>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</si>
  <si>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</si>
  <si>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</si>
  <si>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</si>
  <si>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</si>
  <si>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</si>
  <si>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</si>
  <si>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</si>
  <si>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</si>
  <si>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</si>
  <si>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</si>
  <si>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</si>
  <si>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</si>
  <si>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</si>
  <si>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</si>
  <si>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</si>
  <si>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</si>
  <si>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</si>
  <si>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</si>
  <si>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</si>
  <si>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</si>
  <si>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</si>
  <si>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</si>
  <si>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</si>
  <si>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</si>
  <si>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</si>
  <si>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</si>
  <si>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</si>
  <si>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</si>
  <si>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</si>
  <si>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</si>
  <si>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</si>
  <si>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</si>
  <si>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</si>
  <si>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</si>
  <si>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</si>
  <si>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</si>
  <si>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</si>
  <si>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</si>
  <si>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</si>
  <si>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</si>
  <si>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</si>
  <si>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</si>
  <si>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</si>
  <si>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</si>
  <si>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</si>
  <si>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</si>
  <si>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</si>
  <si>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</si>
  <si>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</si>
  <si>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</si>
  <si>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</si>
  <si>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</si>
  <si>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</si>
  <si>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</si>
  <si>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</si>
  <si>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</si>
  <si>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</si>
  <si>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</si>
  <si>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</si>
  <si>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</si>
  <si>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</si>
  <si>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</si>
  <si>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</si>
  <si>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</si>
  <si>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</si>
  <si>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</si>
  <si>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</si>
  <si>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</si>
  <si>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</si>
  <si>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</si>
  <si>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</si>
  <si>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</si>
  <si>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</si>
  <si>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</si>
  <si>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</si>
  <si>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</si>
  <si>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</si>
  <si>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</si>
  <si>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</si>
  <si>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</si>
  <si>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</si>
  <si>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</si>
  <si>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</si>
  <si>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</si>
  <si>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</si>
  <si>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</si>
  <si>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</si>
  <si>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</si>
  <si>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</si>
  <si>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</si>
  <si>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</si>
  <si>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</si>
  <si>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</si>
  <si>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</si>
  <si>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</si>
  <si>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</si>
  <si>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</si>
  <si>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</si>
  <si>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</si>
  <si>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</si>
  <si>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</si>
  <si>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</si>
  <si>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</si>
  <si>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</si>
  <si>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</si>
  <si>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</si>
  <si>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</si>
  <si>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</si>
  <si>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</si>
  <si>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</si>
  <si>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</si>
  <si>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</si>
  <si>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</si>
  <si>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</si>
  <si>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</si>
  <si>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</si>
  <si>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</si>
  <si>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</si>
  <si>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</si>
  <si>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</si>
  <si>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</si>
  <si>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</si>
  <si>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</si>
  <si>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</si>
  <si>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</si>
  <si>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</si>
  <si>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</si>
  <si>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</si>
  <si>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</si>
  <si>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</si>
  <si>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</si>
  <si>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</si>
  <si>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</si>
  <si>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</si>
  <si>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</si>
  <si>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</si>
  <si>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</si>
  <si>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</si>
  <si>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</si>
  <si>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</si>
  <si>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</si>
  <si>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</si>
  <si>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</si>
  <si>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</si>
  <si>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</si>
  <si>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</si>
  <si>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</si>
  <si>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</si>
  <si>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</si>
  <si>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</si>
  <si>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</si>
  <si>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</si>
  <si>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</si>
  <si>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</si>
  <si>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</si>
  <si>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</si>
  <si>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</si>
  <si>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</si>
  <si>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</si>
  <si>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</si>
  <si>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</si>
  <si>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</si>
  <si>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</si>
  <si>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</si>
  <si>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</si>
  <si>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</si>
  <si>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</si>
  <si>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</si>
  <si>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</si>
  <si>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</si>
  <si>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</si>
  <si>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</si>
  <si>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</si>
  <si>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</si>
  <si>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</si>
  <si>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</si>
  <si>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</si>
  <si>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</si>
  <si>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</si>
  <si>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</si>
  <si>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</si>
  <si>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</si>
  <si>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</si>
  <si>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</si>
  <si>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</si>
  <si>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</si>
  <si>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</si>
  <si>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</si>
  <si>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</si>
  <si>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</si>
  <si>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</si>
  <si>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</si>
  <si>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</si>
  <si>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</si>
  <si>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</si>
  <si>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</si>
  <si>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</si>
  <si>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</si>
  <si>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</si>
  <si>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</si>
  <si>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</si>
  <si>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</si>
  <si>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</si>
  <si>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</si>
  <si>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</si>
  <si>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</si>
  <si>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</si>
  <si>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</si>
  <si>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</si>
  <si>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</si>
  <si>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</si>
  <si>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</si>
  <si>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</si>
  <si>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</si>
  <si>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</si>
  <si>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</si>
  <si>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</si>
  <si>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</si>
  <si>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</si>
  <si>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</si>
  <si>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</si>
  <si>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</si>
  <si>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</si>
  <si>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</si>
  <si>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</si>
  <si>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</si>
  <si>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</si>
  <si>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</si>
  <si>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</si>
  <si>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</si>
  <si>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</si>
  <si>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</si>
  <si>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</si>
  <si>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</si>
  <si>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</si>
  <si>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</si>
  <si>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</si>
  <si>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</si>
  <si>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</si>
  <si>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</si>
  <si>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</si>
  <si>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</si>
  <si>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</si>
  <si>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</si>
  <si>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</si>
  <si>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</si>
  <si>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</si>
  <si>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</si>
  <si>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</si>
  <si>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</si>
  <si>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</si>
  <si>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</si>
  <si>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</si>
  <si>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</si>
  <si>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</si>
  <si>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</si>
  <si>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</si>
  <si>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</si>
  <si>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</si>
  <si>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</si>
  <si>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</si>
  <si>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</si>
  <si>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</si>
  <si>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</si>
  <si>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</si>
  <si>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</si>
  <si>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</si>
  <si>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</si>
  <si>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</si>
  <si>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</si>
  <si>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</si>
  <si>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</si>
  <si>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</si>
  <si>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</si>
  <si>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</si>
  <si>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</si>
  <si>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</si>
  <si>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</si>
  <si>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</si>
  <si>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</si>
  <si>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</si>
  <si>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</si>
  <si>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</si>
  <si>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</si>
  <si>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</si>
  <si>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</si>
  <si>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</si>
  <si>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</si>
  <si>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</si>
  <si>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</si>
  <si>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</si>
  <si>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</si>
  <si>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</si>
  <si>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</si>
  <si>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</si>
  <si>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</si>
  <si>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</si>
  <si>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</si>
  <si>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</si>
  <si>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</si>
  <si>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</si>
  <si>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</si>
  <si>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</si>
  <si>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</si>
  <si>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</si>
  <si>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</si>
  <si>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</si>
  <si>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</si>
  <si>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</si>
  <si>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</si>
  <si>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</si>
  <si>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</si>
  <si>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</si>
  <si>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</si>
  <si>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</si>
  <si>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</si>
  <si>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</si>
  <si>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</si>
  <si>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</si>
  <si>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</si>
  <si>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</si>
  <si>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</si>
  <si>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</si>
  <si>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</si>
  <si>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</si>
  <si>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</si>
  <si>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</si>
  <si>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</si>
  <si>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</si>
  <si>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</si>
  <si>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</si>
  <si>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</si>
  <si>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</si>
  <si>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</si>
  <si>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</si>
  <si>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</si>
  <si>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</si>
  <si>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</si>
  <si>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</si>
  <si>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</si>
  <si>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</si>
  <si>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</si>
  <si>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</si>
  <si>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</si>
  <si>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</si>
  <si>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</si>
  <si>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</si>
  <si>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</si>
  <si>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</si>
  <si>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</si>
  <si>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</si>
  <si>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</si>
  <si>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</si>
  <si>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</si>
  <si>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</si>
  <si>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</si>
  <si>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</si>
  <si>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</si>
  <si>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</si>
  <si>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</si>
  <si>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</si>
  <si>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</si>
  <si>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</si>
  <si>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</si>
  <si>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</si>
  <si>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</si>
  <si>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</si>
  <si>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</si>
  <si>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</si>
  <si>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</si>
  <si>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</si>
  <si>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</si>
  <si>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</si>
  <si>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</si>
  <si>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</si>
  <si>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</si>
  <si>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</si>
  <si>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</si>
  <si>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</si>
  <si>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</si>
  <si>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</si>
  <si>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</si>
  <si>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</si>
  <si>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</si>
  <si>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</si>
  <si>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</si>
  <si>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</si>
  <si>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</si>
  <si>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</si>
  <si>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</si>
  <si>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</si>
  <si>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</si>
  <si>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</si>
  <si>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</si>
  <si>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</si>
  <si>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</si>
  <si>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</si>
  <si>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</si>
  <si>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</si>
  <si>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</si>
  <si>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</si>
  <si>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</si>
  <si>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</si>
  <si>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</si>
  <si>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</si>
  <si>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</si>
  <si>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</si>
  <si>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</si>
  <si>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</si>
  <si>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</si>
  <si>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</si>
  <si>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</si>
  <si>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</si>
  <si>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</si>
  <si>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</si>
  <si>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</si>
  <si>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</si>
  <si>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</si>
  <si>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</si>
  <si>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</si>
  <si>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</si>
  <si>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</si>
  <si>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</si>
  <si>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</si>
  <si>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</si>
  <si>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</si>
  <si>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</si>
  <si>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</si>
  <si>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</si>
  <si>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</si>
  <si>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</si>
  <si>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</si>
  <si>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</si>
  <si>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</si>
  <si>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</si>
  <si>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</si>
  <si>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</si>
  <si>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</si>
  <si>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</si>
  <si>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</si>
  <si>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</si>
  <si>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</si>
  <si>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</si>
  <si>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</si>
  <si>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</si>
  <si>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</si>
  <si>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</si>
  <si>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</si>
  <si>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</si>
  <si>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</si>
  <si>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</si>
  <si>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</si>
  <si>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</si>
  <si>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</si>
  <si>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</si>
  <si>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</si>
  <si>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</si>
  <si>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</si>
  <si>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</si>
  <si>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</si>
  <si>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</si>
  <si>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</si>
  <si>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</si>
  <si>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</si>
  <si>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</si>
  <si>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</si>
  <si>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</si>
  <si>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</si>
  <si>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</si>
  <si>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</si>
  <si>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</si>
  <si>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</si>
  <si>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</si>
  <si>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</si>
  <si>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</si>
  <si>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</si>
  <si>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</si>
  <si>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</si>
  <si>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</si>
  <si>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</si>
  <si>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</si>
  <si>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</si>
  <si>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</si>
  <si>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</si>
  <si>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</si>
  <si>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</si>
  <si>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</si>
  <si>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</si>
  <si>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</si>
  <si>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</si>
  <si>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</si>
  <si>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</si>
  <si>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</si>
  <si>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</si>
  <si>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</si>
  <si>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</si>
  <si>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</si>
  <si>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</si>
  <si>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</si>
  <si>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</si>
  <si>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</si>
  <si>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</si>
  <si>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</si>
  <si>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</si>
  <si>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</si>
  <si>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</si>
  <si>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</si>
  <si>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</si>
  <si>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</si>
  <si>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</si>
  <si>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</si>
  <si>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</si>
  <si>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</si>
  <si>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</si>
  <si>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</si>
  <si>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</si>
  <si>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</si>
  <si>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</si>
  <si>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</si>
  <si>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</si>
  <si>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</si>
  <si>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</si>
  <si>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</si>
  <si>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</si>
  <si>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</si>
  <si>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</si>
  <si>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</si>
  <si>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</si>
  <si>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</si>
  <si>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</si>
  <si>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</si>
  <si>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</si>
  <si>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</si>
  <si>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</si>
  <si>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</si>
  <si>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</si>
  <si>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</si>
  <si>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</si>
  <si>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</si>
  <si>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</si>
  <si>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</si>
  <si>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</si>
  <si>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</si>
  <si>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</si>
  <si>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</si>
  <si>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</si>
  <si>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</si>
  <si>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</si>
  <si>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</si>
  <si>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</si>
  <si>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</si>
  <si>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</si>
  <si>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</si>
  <si>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</si>
  <si>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</si>
  <si>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</si>
  <si>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</si>
  <si>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</si>
  <si>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</si>
  <si>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</si>
  <si>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</si>
  <si>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</si>
  <si>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</si>
  <si>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</si>
  <si>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</si>
  <si>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</si>
  <si>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</si>
  <si>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</si>
  <si>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</si>
  <si>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</si>
  <si>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</si>
  <si>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</si>
  <si>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</si>
  <si>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</si>
  <si>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</si>
  <si>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</si>
  <si>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</si>
  <si>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</si>
  <si>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</si>
  <si>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</si>
  <si>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</si>
  <si>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</si>
  <si>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</si>
  <si>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</si>
  <si>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</si>
  <si>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</si>
  <si>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</si>
  <si>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</si>
  <si>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</si>
  <si>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</si>
  <si>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</si>
  <si>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</si>
  <si>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</si>
  <si>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</si>
  <si>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</si>
  <si>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</si>
  <si>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</si>
  <si>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</si>
  <si>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</si>
  <si>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</si>
  <si>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</si>
  <si>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</si>
  <si>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</si>
  <si>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</si>
  <si>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</si>
  <si>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</si>
  <si>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</si>
  <si>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</si>
  <si>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</si>
  <si>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</si>
  <si>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</si>
  <si>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</si>
  <si>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</si>
  <si>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</si>
  <si>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</si>
  <si>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</si>
  <si>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</si>
  <si>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</si>
  <si>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</si>
  <si>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</si>
  <si>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</si>
  <si>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</si>
  <si>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</si>
  <si>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</si>
  <si>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</si>
  <si>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</si>
  <si>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</si>
  <si>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</si>
  <si>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</si>
  <si>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</si>
  <si>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</si>
  <si>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</si>
  <si>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</si>
  <si>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</si>
  <si>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</si>
  <si>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</si>
  <si>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</si>
  <si>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</si>
  <si>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</si>
  <si>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</si>
  <si>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</si>
  <si>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</si>
  <si>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</si>
  <si>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</si>
  <si>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</si>
  <si>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</si>
  <si>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</si>
  <si>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</si>
  <si>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</si>
  <si>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</si>
  <si>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</si>
  <si>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</si>
  <si>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</si>
  <si>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</si>
  <si>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</si>
  <si>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</si>
  <si>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</si>
  <si>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</si>
  <si>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</si>
  <si>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</si>
  <si>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</si>
  <si>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</si>
  <si>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</si>
  <si>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</si>
  <si>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</si>
  <si>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</si>
  <si>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</si>
  <si>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</si>
  <si>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</si>
  <si>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</si>
  <si>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</si>
  <si>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</si>
  <si>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</si>
  <si>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</si>
  <si>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</si>
  <si>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</si>
  <si>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</si>
  <si>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</si>
  <si>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</si>
  <si>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</si>
  <si>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</si>
  <si>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</si>
  <si>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</si>
  <si>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</si>
  <si>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</si>
  <si>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</si>
  <si>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</si>
  <si>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</si>
  <si>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</si>
  <si>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</si>
  <si>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</si>
  <si>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</si>
  <si>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</si>
  <si>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</si>
  <si>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</si>
  <si>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</si>
  <si>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</si>
  <si>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</si>
  <si>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</si>
  <si>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</si>
  <si>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</si>
  <si>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</si>
  <si>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</si>
  <si>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</si>
  <si>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</si>
  <si>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</si>
  <si>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</si>
  <si>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</si>
  <si>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</si>
  <si>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</si>
  <si>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</si>
  <si>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</si>
  <si>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</si>
  <si>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</si>
  <si>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</si>
  <si>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</si>
  <si>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</si>
  <si>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</si>
  <si>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</si>
  <si>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</si>
  <si>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</si>
  <si>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</si>
  <si>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</si>
  <si>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</si>
  <si>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</si>
  <si>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</si>
  <si>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</si>
  <si>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</si>
  <si>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</si>
  <si>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</si>
  <si>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</si>
  <si>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</si>
  <si>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</si>
  <si>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</si>
  <si>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</si>
  <si>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</si>
  <si>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</si>
  <si>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</si>
  <si>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</si>
  <si>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</si>
  <si>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</si>
  <si>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</si>
  <si>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</si>
  <si>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</si>
  <si>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</si>
  <si>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</si>
  <si>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</si>
  <si>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</si>
  <si>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</si>
  <si>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</si>
  <si>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</si>
  <si>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</si>
  <si>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</si>
  <si>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</si>
  <si>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</si>
  <si>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</si>
  <si>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</si>
  <si>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</si>
  <si>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</si>
  <si>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</si>
  <si>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</si>
  <si>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</si>
  <si>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</si>
  <si>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</si>
  <si>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</si>
  <si>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</si>
  <si>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</si>
  <si>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</si>
  <si>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</si>
  <si>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</si>
  <si>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</si>
  <si>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</si>
  <si>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</si>
  <si>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</si>
  <si>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</si>
  <si>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</si>
  <si>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</si>
  <si>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</si>
  <si>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</si>
  <si>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</si>
  <si>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</si>
  <si>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</si>
  <si>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</si>
  <si>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</si>
  <si>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</si>
  <si>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</si>
  <si>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</si>
  <si>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</si>
  <si>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</si>
  <si>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</si>
  <si>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</si>
  <si>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</si>
  <si>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</si>
  <si>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</si>
  <si>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</si>
  <si>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</si>
  <si>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</si>
  <si>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</si>
  <si>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</si>
  <si>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</si>
  <si>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</si>
  <si>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</si>
  <si>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</si>
  <si>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</si>
  <si>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</si>
  <si>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</si>
  <si>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</si>
  <si>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</si>
  <si>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</si>
  <si>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</si>
  <si>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</si>
  <si>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</si>
  <si>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</si>
  <si>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</si>
  <si>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</si>
  <si>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</si>
  <si>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</si>
  <si>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</si>
  <si>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</si>
  <si>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</si>
  <si>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</si>
  <si>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</si>
  <si>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</si>
  <si>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</si>
  <si>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</si>
  <si>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</si>
  <si>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</si>
  <si>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</si>
  <si>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</si>
  <si>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</si>
  <si>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</si>
  <si>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</si>
  <si>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</si>
  <si>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</si>
  <si>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</si>
  <si>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</si>
  <si>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</si>
  <si>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</si>
  <si>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</si>
  <si>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</si>
  <si>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</si>
  <si>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</si>
  <si>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</si>
  <si>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</si>
  <si>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</si>
  <si>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</si>
  <si>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</si>
  <si>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</si>
  <si>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</si>
  <si>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</si>
  <si>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</si>
  <si>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</si>
  <si>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</si>
  <si>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</si>
  <si>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</si>
  <si>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</si>
  <si>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</si>
  <si>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</si>
  <si>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</si>
  <si>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</si>
  <si>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</si>
  <si>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</si>
  <si>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</si>
  <si>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</si>
  <si>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</si>
  <si>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</si>
  <si>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</si>
  <si>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</si>
  <si>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</si>
  <si>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</si>
  <si>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</si>
  <si>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</si>
  <si>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</si>
  <si>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</si>
  <si>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</si>
  <si>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</si>
  <si>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</si>
  <si>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</si>
  <si>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</si>
  <si>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</si>
  <si>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</si>
  <si>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</si>
  <si>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</si>
  <si>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</si>
  <si>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</si>
  <si>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</si>
  <si>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</si>
  <si>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</si>
  <si>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</si>
  <si>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</si>
  <si>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</si>
  <si>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</si>
  <si>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</si>
  <si>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</si>
  <si>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</si>
  <si>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</si>
  <si>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</si>
  <si>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</si>
  <si>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</si>
  <si>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</si>
  <si>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</si>
  <si>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</si>
  <si>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</si>
  <si>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</si>
  <si>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</si>
  <si>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</si>
  <si>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</si>
  <si>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</si>
  <si>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</si>
  <si>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</si>
  <si>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</si>
  <si>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</si>
  <si>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</si>
  <si>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</si>
  <si>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</si>
  <si>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</si>
  <si>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</si>
  <si>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</si>
  <si>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</si>
  <si>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</si>
  <si>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</si>
  <si>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</si>
  <si>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</si>
  <si>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</si>
  <si>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</si>
  <si>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</si>
  <si>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</si>
  <si>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</si>
  <si>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</si>
  <si>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</si>
  <si>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</si>
  <si>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</si>
  <si>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</si>
  <si>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</si>
  <si>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</si>
  <si>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</si>
  <si>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</si>
  <si>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</si>
  <si>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</si>
  <si>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</si>
  <si>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</si>
  <si>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</si>
  <si>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</si>
  <si>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</si>
  <si>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</si>
  <si>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</si>
  <si>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</si>
  <si>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</si>
  <si>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</si>
  <si>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</si>
  <si>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</si>
  <si>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</si>
  <si>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</si>
  <si>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</si>
  <si>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</si>
  <si>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</si>
  <si>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</si>
  <si>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</si>
  <si>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</si>
  <si>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</si>
  <si>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</si>
  <si>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</si>
  <si>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</si>
  <si>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</si>
  <si>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</si>
  <si>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</si>
  <si>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</si>
  <si>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</si>
  <si>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</si>
  <si>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</si>
  <si>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</si>
  <si>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</si>
  <si>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</si>
  <si>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</si>
  <si>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</si>
  <si>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</si>
  <si>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</si>
  <si>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</si>
  <si>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</si>
  <si>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</si>
  <si>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</si>
  <si>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</si>
  <si>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</si>
  <si>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</si>
  <si>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</si>
  <si>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</si>
  <si>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</si>
  <si>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</si>
  <si>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</si>
  <si>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</si>
  <si>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</si>
  <si>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</si>
  <si>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</si>
  <si>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</si>
  <si>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</si>
  <si>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</si>
  <si>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</si>
  <si>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</si>
  <si>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</si>
  <si>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</si>
  <si>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</si>
  <si>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</si>
  <si>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</si>
  <si>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</si>
  <si>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</si>
  <si>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</si>
  <si>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</si>
  <si>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</si>
  <si>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</si>
  <si>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</si>
  <si>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</si>
  <si>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</si>
  <si>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</si>
  <si>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</si>
  <si>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</si>
  <si>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</si>
  <si>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</si>
  <si>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</si>
  <si>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</si>
  <si>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</si>
  <si>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</si>
  <si>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</si>
  <si>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</si>
  <si>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</si>
  <si>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</si>
  <si>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</si>
  <si>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</si>
  <si>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</si>
  <si>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</si>
  <si>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</si>
  <si>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</si>
  <si>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</si>
  <si>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</si>
  <si>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</si>
  <si>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</si>
  <si>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</si>
  <si>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</si>
  <si>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</si>
  <si>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</si>
  <si>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</si>
  <si>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</si>
  <si>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</si>
  <si>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</si>
  <si>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</si>
  <si>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</si>
  <si>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</si>
  <si>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</si>
  <si>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</si>
  <si>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</si>
  <si>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</si>
  <si>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</si>
  <si>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</si>
  <si>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</si>
  <si>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</si>
  <si>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</si>
  <si>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</si>
  <si>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</si>
  <si>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</si>
  <si>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</si>
  <si>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</si>
  <si>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</si>
  <si>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</si>
  <si>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</si>
  <si>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</si>
  <si>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</si>
  <si>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</si>
  <si>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</si>
  <si>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</si>
  <si>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</si>
  <si>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</si>
  <si>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</si>
  <si>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</si>
  <si>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</si>
  <si>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</si>
  <si>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</si>
  <si>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</si>
  <si>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</si>
  <si>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</si>
  <si>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</si>
  <si>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</si>
  <si>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</si>
  <si>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</si>
  <si>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</si>
  <si>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</si>
  <si>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</si>
  <si>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</si>
  <si>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</si>
  <si>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</si>
  <si>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</si>
  <si>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</si>
  <si>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</si>
  <si>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</si>
  <si>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</si>
  <si>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</si>
  <si>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</si>
  <si>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</si>
  <si>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</si>
  <si>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</si>
  <si>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</si>
  <si>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</si>
  <si>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</si>
  <si>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</si>
  <si>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</si>
  <si>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</si>
  <si>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</si>
  <si>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</si>
  <si>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</si>
  <si>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</si>
  <si>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</si>
  <si>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</si>
  <si>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</si>
  <si>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</si>
  <si>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</si>
  <si>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</si>
  <si>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</si>
  <si>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</si>
  <si>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</si>
  <si>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</si>
  <si>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</si>
  <si>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</si>
  <si>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</si>
  <si>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</si>
  <si>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</si>
  <si>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</si>
  <si>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</si>
  <si>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</si>
  <si>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</si>
  <si>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</si>
  <si>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</si>
  <si>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</si>
  <si>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</si>
  <si>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</si>
  <si>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</si>
  <si>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</si>
  <si>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</si>
  <si>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</si>
  <si>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</si>
  <si>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</si>
  <si>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</si>
  <si>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</si>
  <si>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</si>
  <si>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</si>
  <si>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</si>
  <si>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</si>
  <si>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</si>
  <si>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</si>
  <si>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</si>
  <si>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</si>
  <si>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</si>
  <si>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</si>
  <si>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</si>
  <si>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</si>
  <si>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</si>
  <si>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</si>
  <si>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</si>
  <si>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</si>
  <si>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</si>
  <si>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</si>
  <si>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</si>
  <si>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</si>
  <si>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</si>
  <si>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</si>
  <si>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</si>
  <si>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</si>
  <si>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</si>
  <si>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</si>
  <si>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</si>
  <si>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</si>
  <si>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</si>
  <si>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</si>
  <si>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</si>
  <si>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</si>
  <si>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</si>
  <si>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</si>
  <si>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</si>
  <si>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</si>
  <si>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</si>
  <si>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</si>
  <si>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</si>
  <si>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</si>
  <si>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</si>
  <si>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</si>
  <si>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</si>
  <si>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</si>
  <si>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</si>
  <si>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</si>
  <si>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</si>
  <si>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</si>
  <si>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</si>
  <si>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</si>
  <si>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</si>
  <si>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</si>
  <si>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</si>
  <si>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</si>
  <si>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</si>
  <si>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</si>
  <si>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</si>
  <si>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</si>
  <si>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</si>
  <si>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</si>
  <si>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</si>
  <si>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</si>
  <si>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</si>
  <si>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</si>
  <si>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</si>
  <si>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</si>
  <si>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</si>
  <si>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</si>
  <si>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</si>
  <si>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</si>
  <si>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</si>
  <si>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</si>
  <si>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</si>
  <si>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</si>
  <si>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</si>
  <si>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</si>
  <si>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</si>
  <si>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</si>
  <si>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</si>
  <si>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</si>
  <si>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</si>
  <si>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</si>
  <si>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</si>
  <si>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</si>
  <si>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</si>
  <si>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</si>
  <si>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</si>
  <si>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</si>
  <si>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</si>
  <si>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</si>
  <si>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</si>
  <si>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</si>
  <si>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</si>
  <si>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</si>
  <si>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</si>
  <si>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</si>
  <si>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</si>
  <si>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</si>
  <si>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</si>
  <si>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</si>
  <si>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</si>
  <si>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</si>
  <si>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</si>
  <si>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</si>
  <si>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</si>
  <si>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</si>
  <si>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</si>
  <si>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</si>
  <si>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</si>
  <si>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</si>
  <si>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</si>
  <si>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</si>
  <si>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</si>
  <si>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</si>
  <si>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</si>
  <si>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</si>
  <si>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</si>
  <si>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</si>
  <si>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</si>
  <si>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</si>
  <si>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</si>
  <si>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</si>
  <si>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</si>
  <si>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</si>
  <si>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</si>
  <si>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</si>
  <si>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</si>
  <si>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</si>
  <si>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</si>
  <si>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</si>
  <si>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</si>
  <si>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</si>
  <si>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</si>
  <si>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</si>
  <si>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</si>
  <si>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</si>
  <si>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</si>
  <si>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</si>
  <si>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</si>
  <si>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</si>
  <si>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</si>
  <si>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</si>
  <si>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</si>
  <si>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</si>
  <si>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</si>
  <si>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</si>
  <si>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</si>
  <si>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</si>
  <si>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</si>
  <si>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</si>
  <si>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</si>
  <si>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</si>
  <si>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</si>
  <si>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</si>
  <si>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</si>
  <si>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</si>
  <si>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</si>
  <si>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</si>
  <si>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</si>
  <si>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</si>
  <si>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</si>
  <si>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</si>
  <si>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</si>
  <si>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</si>
  <si>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</si>
  <si>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</si>
  <si>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</si>
  <si>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</si>
  <si>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</si>
  <si>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</si>
  <si>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</si>
  <si>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</si>
  <si>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</si>
  <si>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</si>
  <si>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</si>
  <si>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</si>
  <si>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</si>
  <si>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</si>
  <si>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</si>
  <si>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</si>
  <si>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</si>
  <si>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</si>
  <si>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</si>
  <si>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</si>
  <si>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</si>
  <si>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</si>
  <si>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</si>
  <si>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</si>
  <si>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</si>
  <si>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</si>
  <si>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</si>
  <si>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</si>
  <si>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</si>
  <si>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</si>
  <si>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</si>
  <si>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</si>
  <si>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</si>
  <si>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</si>
  <si>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</si>
  <si>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</si>
  <si>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</si>
  <si>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</si>
  <si>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</si>
  <si>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</si>
  <si>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</si>
  <si>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</si>
  <si>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</si>
  <si>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</si>
  <si>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</si>
  <si>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</si>
  <si>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</si>
  <si>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</si>
  <si>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</si>
  <si>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</si>
  <si>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</si>
  <si>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</si>
  <si>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</si>
  <si>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</si>
  <si>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</si>
  <si>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</si>
  <si>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</si>
  <si>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</si>
  <si>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</si>
  <si>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</si>
  <si>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</si>
  <si>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</si>
  <si>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</si>
  <si>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</si>
  <si>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</si>
  <si>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</si>
  <si>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</si>
  <si>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</si>
  <si>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</si>
  <si>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</si>
  <si>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</si>
  <si>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</si>
  <si>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</si>
  <si>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</si>
  <si>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</si>
  <si>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</si>
  <si>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</si>
  <si>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</si>
  <si>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</si>
  <si>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</si>
  <si>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</si>
  <si>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</si>
  <si>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</si>
  <si>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</si>
  <si>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</si>
  <si>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</si>
  <si>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</si>
  <si>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</si>
  <si>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</si>
  <si>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</si>
  <si>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</si>
  <si>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</si>
  <si>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</si>
  <si>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</si>
  <si>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</si>
  <si>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</si>
  <si>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</si>
  <si>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</si>
  <si>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</si>
  <si>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</si>
  <si>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</si>
  <si>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</si>
  <si>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</si>
  <si>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</si>
  <si>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</si>
  <si>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</si>
  <si>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</si>
  <si>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</si>
  <si>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</si>
  <si>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</si>
  <si>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</si>
  <si>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</si>
  <si>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</si>
  <si>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</si>
  <si>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</si>
  <si>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</si>
  <si>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</si>
  <si>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</si>
  <si>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</si>
  <si>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</si>
  <si>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</si>
  <si>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</si>
  <si>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</si>
  <si>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</si>
  <si>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</si>
  <si>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</si>
  <si>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</si>
  <si>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</si>
  <si>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</si>
  <si>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</si>
  <si>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</si>
  <si>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</si>
  <si>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</si>
  <si>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</si>
  <si>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</si>
  <si>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</si>
  <si>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</si>
  <si>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</si>
  <si>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</si>
  <si>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</si>
  <si>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</si>
  <si>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</si>
  <si>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</si>
  <si>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</si>
  <si>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</si>
  <si>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</si>
  <si>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</si>
  <si>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</si>
  <si>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</si>
  <si>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</si>
  <si>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</si>
  <si>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</si>
  <si>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</si>
  <si>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</si>
  <si>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</si>
  <si>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</si>
  <si>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</si>
  <si>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</si>
  <si>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</si>
  <si>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</si>
  <si>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</si>
  <si>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</si>
  <si>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</si>
  <si>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</si>
  <si>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</si>
  <si>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</si>
  <si>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</si>
  <si>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</si>
  <si>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</si>
  <si>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</si>
  <si>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</si>
  <si>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</si>
  <si>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</si>
  <si>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</si>
  <si>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</si>
  <si>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</si>
  <si>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</si>
  <si>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</si>
  <si>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</si>
  <si>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</si>
  <si>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</si>
  <si>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</si>
  <si>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</si>
  <si>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</si>
  <si>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</si>
  <si>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</si>
  <si>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</si>
  <si>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</si>
  <si>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</si>
  <si>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</si>
  <si>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</si>
  <si>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</si>
  <si>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</si>
  <si>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</si>
  <si>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</si>
  <si>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</si>
  <si>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</si>
  <si>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</si>
  <si>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</si>
  <si>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</si>
  <si>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</si>
  <si>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</si>
  <si>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</si>
  <si>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</si>
  <si>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</si>
  <si>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</si>
  <si>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</si>
  <si>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</si>
  <si>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</si>
  <si>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</si>
  <si>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</si>
  <si>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</si>
  <si>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</si>
  <si>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</si>
  <si>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</si>
  <si>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</si>
  <si>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</si>
  <si>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</si>
  <si>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</si>
  <si>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</si>
  <si>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</si>
  <si>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</si>
  <si>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</si>
  <si>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</si>
  <si>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</si>
  <si>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</si>
  <si>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</si>
  <si>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</si>
  <si>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</si>
  <si>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</si>
  <si>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</si>
  <si>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</si>
  <si>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</si>
  <si>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</si>
  <si>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</si>
  <si>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</si>
  <si>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</si>
  <si>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</si>
  <si>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</si>
  <si>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</si>
  <si>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</si>
  <si>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</si>
  <si>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</si>
  <si>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</si>
  <si>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</si>
  <si>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</si>
  <si>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</si>
  <si>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</si>
  <si>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</si>
  <si>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</si>
  <si>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</si>
  <si>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</si>
  <si>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</si>
  <si>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</si>
  <si>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</si>
  <si>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</si>
  <si>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</si>
  <si>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</si>
  <si>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</si>
  <si>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</si>
  <si>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</si>
  <si>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</si>
  <si>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</si>
  <si>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</si>
  <si>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</si>
  <si>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</si>
  <si>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</si>
  <si>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</si>
  <si>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</si>
  <si>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</si>
  <si>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</si>
  <si>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</si>
  <si>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</si>
  <si>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</si>
  <si>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</si>
  <si>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</si>
  <si>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</si>
  <si>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</si>
  <si>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</si>
  <si>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</si>
  <si>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</si>
  <si>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</si>
  <si>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</si>
  <si>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</si>
  <si>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</si>
  <si>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</si>
  <si>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</si>
  <si>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</si>
  <si>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</si>
  <si>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</si>
  <si>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</si>
  <si>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</si>
  <si>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</si>
  <si>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</si>
  <si>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</si>
  <si>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</si>
  <si>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</si>
  <si>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</si>
  <si>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</si>
  <si>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</si>
  <si>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</si>
  <si>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</si>
  <si>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</si>
  <si>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</si>
  <si>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</si>
  <si>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</si>
  <si>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</si>
  <si>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</si>
  <si>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</si>
  <si>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</si>
  <si>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</si>
  <si>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</si>
  <si>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</si>
  <si>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</si>
  <si>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</si>
  <si>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</si>
  <si>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</si>
  <si>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</si>
  <si>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</si>
  <si>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</si>
  <si>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</si>
  <si>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</si>
  <si>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</si>
  <si>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</si>
  <si>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</si>
  <si>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</si>
  <si>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</si>
  <si>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</si>
  <si>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</si>
  <si>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</si>
  <si>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</si>
  <si>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</si>
  <si>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</si>
  <si>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</si>
  <si>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</si>
  <si>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</si>
  <si>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</si>
  <si>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</si>
  <si>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</si>
  <si>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</si>
  <si>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</si>
  <si>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</si>
  <si>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</si>
  <si>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</si>
  <si>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</si>
  <si>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</si>
  <si>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</si>
  <si>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</si>
  <si>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</si>
  <si>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</si>
  <si>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</si>
  <si>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</si>
  <si>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</si>
  <si>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</si>
  <si>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</si>
  <si>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</si>
  <si>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</si>
  <si>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</si>
  <si>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</si>
  <si>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</si>
  <si>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</si>
  <si>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</si>
  <si>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</si>
  <si>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</si>
  <si>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</si>
  <si>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</si>
  <si>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</si>
  <si>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</si>
  <si>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</si>
  <si>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</si>
  <si>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</si>
  <si>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</si>
  <si>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</si>
  <si>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</si>
  <si>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</si>
  <si>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</si>
  <si>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</si>
  <si>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</si>
  <si>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</si>
  <si>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</si>
  <si>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</si>
  <si>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</si>
  <si>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</si>
  <si>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</si>
  <si>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</si>
  <si>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</si>
  <si>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</si>
  <si>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</si>
  <si>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</si>
  <si>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</si>
  <si>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</si>
  <si>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</si>
  <si>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</si>
  <si>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</si>
  <si>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</si>
  <si>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</si>
  <si>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</si>
  <si>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</si>
  <si>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</si>
  <si>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</si>
  <si>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</si>
  <si>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</si>
  <si>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</si>
  <si>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</si>
  <si>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</si>
  <si>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</si>
  <si>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</si>
  <si>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</si>
  <si>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</si>
  <si>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</si>
  <si>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</si>
  <si>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</si>
  <si>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</si>
  <si>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</si>
  <si>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</si>
  <si>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</si>
  <si>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</si>
  <si>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</si>
  <si>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</si>
  <si>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</si>
  <si>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</si>
  <si>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</si>
  <si>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</si>
  <si>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</si>
  <si>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</si>
  <si>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</si>
  <si>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</si>
  <si>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</si>
  <si>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</si>
  <si>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</si>
  <si>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</si>
  <si>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</si>
  <si>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</si>
  <si>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</si>
  <si>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</si>
  <si>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</si>
  <si>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</si>
  <si>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</si>
  <si>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</si>
  <si>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</si>
  <si>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</si>
  <si>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</si>
  <si>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</si>
  <si>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</si>
  <si>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</si>
  <si>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</si>
  <si>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</si>
  <si>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</si>
  <si>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</si>
  <si>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</si>
  <si>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</si>
  <si>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</si>
  <si>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</si>
  <si>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</si>
  <si>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</si>
  <si>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</si>
  <si>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</si>
  <si>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</si>
  <si>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</si>
  <si>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</si>
  <si>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</si>
  <si>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</si>
  <si>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</si>
  <si>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</si>
  <si>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</si>
  <si>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</si>
  <si>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</si>
  <si>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</si>
  <si>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</si>
  <si>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</si>
  <si>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</si>
  <si>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</si>
  <si>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</si>
  <si>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</si>
  <si>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</si>
  <si>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</si>
  <si>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</si>
  <si>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</si>
  <si>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</si>
  <si>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</si>
  <si>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</si>
  <si>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</si>
  <si>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</si>
  <si>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</si>
  <si>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</si>
  <si>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</si>
  <si>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</si>
  <si>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</si>
  <si>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</si>
  <si>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</si>
  <si>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</si>
  <si>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</si>
  <si>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</si>
  <si>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</si>
  <si>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</si>
  <si>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</si>
  <si>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</si>
  <si>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</si>
  <si>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</si>
  <si>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</si>
  <si>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</si>
  <si>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</si>
  <si>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</si>
  <si>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</si>
  <si>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</si>
  <si>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</si>
  <si>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</si>
  <si>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</si>
  <si>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</si>
  <si>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</si>
  <si>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</si>
  <si>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</si>
  <si>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</si>
  <si>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</si>
  <si>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</si>
  <si>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</si>
  <si>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</si>
  <si>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</si>
  <si>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</si>
  <si>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</si>
  <si>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</si>
  <si>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</si>
  <si>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</si>
  <si>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</si>
  <si>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</si>
  <si>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</si>
  <si>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</si>
  <si>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</si>
  <si>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</si>
  <si>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</si>
  <si>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</si>
  <si>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</si>
  <si>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</si>
  <si>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</si>
  <si>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</si>
  <si>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</si>
  <si>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</si>
  <si>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</si>
  <si>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</si>
  <si>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</si>
  <si>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</si>
  <si>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</si>
  <si>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</si>
  <si>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</si>
  <si>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</si>
  <si>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</si>
  <si>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</si>
  <si>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</si>
  <si>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</si>
  <si>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</si>
  <si>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</si>
  <si>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</si>
  <si>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</si>
  <si>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</si>
  <si>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</si>
  <si>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</si>
  <si>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</si>
  <si>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</si>
  <si>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</si>
  <si>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</si>
  <si>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</si>
  <si>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</si>
  <si>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</si>
  <si>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</si>
  <si>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</si>
  <si>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</si>
  <si>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</si>
  <si>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</si>
  <si>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</si>
  <si>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</si>
  <si>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</si>
  <si>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</si>
  <si>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</si>
  <si>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</si>
  <si>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</si>
  <si>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</si>
  <si>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</si>
  <si>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</si>
  <si>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</si>
  <si>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</si>
  <si>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</si>
  <si>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</si>
  <si>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</si>
  <si>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</si>
  <si>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</si>
  <si>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</si>
  <si>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</si>
  <si>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</si>
  <si>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</si>
  <si>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</si>
  <si>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</si>
  <si>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</si>
  <si>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</si>
  <si>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</si>
  <si>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</si>
  <si>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</si>
  <si>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</si>
  <si>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</si>
  <si>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</si>
  <si>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</si>
  <si>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</si>
  <si>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</si>
  <si>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</si>
  <si>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</si>
  <si>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</si>
  <si>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</si>
  <si>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</si>
  <si>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</si>
  <si>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</si>
  <si>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</si>
  <si>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</si>
  <si>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</si>
  <si>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</si>
  <si>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</si>
  <si>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</si>
  <si>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</si>
  <si>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</si>
  <si>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</si>
  <si>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</si>
  <si>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</si>
  <si>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</si>
  <si>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</si>
  <si>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</si>
  <si>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</si>
  <si>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</si>
  <si>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</si>
  <si>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</si>
  <si>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</si>
  <si>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</si>
  <si>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</si>
  <si>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</si>
  <si>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</si>
  <si>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</si>
  <si>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</si>
  <si>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</si>
  <si>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</si>
  <si>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</si>
  <si>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</si>
  <si>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</si>
  <si>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</si>
  <si>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</si>
  <si>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</si>
  <si>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</si>
  <si>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</si>
  <si>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</si>
  <si>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</si>
  <si>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</si>
  <si>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</si>
  <si>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</si>
  <si>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</si>
  <si>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</si>
  <si>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</si>
  <si>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</si>
  <si>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</si>
  <si>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</si>
  <si>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</si>
  <si>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</si>
  <si>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</si>
  <si>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</si>
  <si>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</si>
  <si>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</si>
  <si>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</si>
  <si>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</si>
  <si>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</si>
  <si>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</si>
  <si>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</si>
  <si>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</si>
  <si>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</si>
  <si>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</si>
  <si>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</si>
  <si>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</si>
  <si>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</si>
  <si>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</si>
  <si>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</si>
  <si>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</si>
  <si>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</si>
  <si>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</si>
  <si>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</si>
  <si>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</si>
  <si>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</si>
  <si>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</si>
  <si>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</si>
  <si>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</si>
  <si>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</si>
  <si>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</si>
  <si>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</si>
  <si>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</si>
  <si>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</si>
  <si>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</si>
  <si>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</si>
  <si>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</si>
  <si>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</si>
  <si>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</si>
  <si>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</si>
  <si>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</si>
  <si>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</si>
  <si>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</si>
  <si>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</si>
  <si>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</si>
  <si>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</si>
  <si>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</si>
  <si>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</si>
  <si>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</si>
  <si>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</si>
  <si>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</si>
  <si>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</si>
  <si>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</si>
  <si>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</si>
  <si>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</si>
  <si>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</si>
  <si>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</si>
  <si>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</si>
  <si>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</si>
  <si>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</si>
  <si>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</si>
  <si>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</si>
  <si>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</si>
  <si>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</si>
  <si>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</si>
  <si>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</si>
  <si>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</si>
  <si>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</si>
  <si>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</si>
  <si>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</si>
  <si>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</si>
  <si>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</si>
  <si>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</si>
  <si>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</si>
  <si>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</si>
  <si>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</si>
  <si>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</si>
  <si>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</si>
  <si>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</si>
  <si>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</si>
  <si>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</si>
  <si>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</si>
  <si>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</si>
  <si>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</si>
  <si>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</si>
  <si>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</si>
  <si>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</si>
  <si>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</si>
  <si>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</si>
  <si>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</si>
  <si>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</si>
  <si>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</si>
  <si>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</si>
  <si>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</si>
  <si>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</si>
  <si>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</si>
  <si>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</si>
  <si>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</si>
  <si>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</si>
  <si>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</si>
  <si>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</si>
  <si>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</si>
  <si>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</si>
  <si>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</si>
  <si>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</si>
  <si>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</si>
  <si>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</si>
  <si>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</si>
  <si>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</si>
  <si>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</si>
  <si>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</si>
  <si>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</si>
  <si>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</si>
  <si>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</si>
  <si>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</si>
  <si>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</si>
  <si>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</si>
  <si>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</si>
  <si>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</si>
  <si>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</si>
  <si>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</si>
  <si>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</si>
  <si>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</si>
  <si>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</si>
  <si>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</si>
  <si>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</si>
  <si>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</si>
  <si>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</si>
  <si>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</si>
  <si>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</si>
  <si>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</si>
  <si>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</si>
  <si>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</si>
  <si>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</si>
  <si>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</si>
  <si>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</si>
  <si>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</si>
  <si>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</si>
  <si>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</si>
  <si>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</si>
  <si>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</si>
  <si>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</si>
  <si>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</si>
  <si>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</si>
  <si>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</si>
  <si>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</si>
  <si>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</si>
  <si>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</si>
  <si>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</si>
  <si>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</si>
  <si>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</si>
  <si>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</si>
  <si>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</si>
  <si>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</si>
  <si>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</si>
  <si>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</si>
  <si>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</si>
  <si>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</si>
  <si>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</si>
  <si>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</si>
  <si>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</si>
  <si>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</si>
  <si>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</si>
  <si>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</si>
  <si>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</si>
  <si>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</si>
  <si>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</si>
  <si>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</si>
  <si>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</si>
  <si>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</si>
  <si>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</si>
  <si>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</si>
  <si>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</si>
  <si>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</si>
  <si>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</si>
  <si>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</si>
  <si>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</si>
  <si>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</si>
  <si>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</si>
  <si>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</si>
  <si>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</si>
  <si>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</si>
  <si>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</si>
  <si>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</si>
  <si>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</si>
  <si>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</si>
  <si>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</si>
  <si>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</si>
  <si>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</si>
  <si>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</si>
  <si>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</si>
  <si>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</si>
  <si>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</si>
  <si>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</si>
  <si>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</si>
  <si>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</si>
  <si>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</si>
  <si>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</si>
  <si>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</si>
  <si>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</si>
  <si>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</si>
  <si>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</si>
  <si>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</si>
  <si>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</si>
  <si>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</si>
  <si>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</si>
  <si>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</si>
  <si>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</si>
  <si>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</si>
  <si>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</si>
  <si>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</si>
  <si>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</si>
  <si>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</si>
  <si>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</si>
  <si>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</si>
  <si>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</si>
  <si>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</si>
  <si>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</si>
  <si>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</si>
  <si>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</si>
  <si>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</si>
  <si>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</si>
  <si>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</si>
  <si>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</si>
  <si>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</si>
  <si>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</si>
  <si>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</si>
  <si>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</si>
  <si>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</si>
  <si>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</si>
  <si>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</si>
  <si>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</si>
  <si>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</si>
  <si>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</si>
  <si>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</si>
  <si>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</si>
  <si>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</si>
  <si>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</si>
  <si>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</si>
  <si>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</si>
  <si>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</si>
  <si>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</si>
  <si>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</si>
  <si>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</si>
  <si>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</si>
  <si>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</si>
  <si>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</si>
  <si>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</si>
  <si>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</si>
  <si>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</si>
  <si>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</si>
  <si>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</si>
  <si>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</si>
  <si>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</si>
  <si>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</si>
  <si>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</si>
  <si>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</si>
  <si>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</si>
  <si>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</si>
  <si>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</si>
  <si>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</si>
  <si>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</si>
  <si>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</si>
  <si>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</si>
  <si>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</si>
  <si>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</si>
  <si>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</si>
  <si>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</si>
  <si>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</si>
  <si>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</si>
  <si>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</si>
  <si>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</si>
  <si>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</si>
  <si>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</si>
  <si>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</si>
  <si>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</si>
  <si>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</si>
  <si>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</si>
  <si>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</si>
  <si>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</si>
  <si>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</si>
  <si>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</si>
  <si>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</si>
  <si>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</si>
  <si>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</si>
  <si>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</si>
  <si>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</si>
  <si>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</si>
  <si>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</si>
  <si>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</si>
  <si>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</si>
  <si>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</si>
  <si>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</si>
  <si>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</si>
  <si>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</si>
  <si>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</si>
  <si>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</si>
  <si>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</si>
  <si>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</si>
  <si>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</si>
  <si>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</si>
  <si>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</si>
  <si>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</si>
  <si>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</si>
  <si>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</si>
  <si>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</si>
  <si>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</si>
  <si>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</si>
  <si>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</si>
  <si>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</si>
  <si>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</si>
  <si>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</si>
  <si>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</si>
  <si>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</si>
  <si>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</si>
  <si>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</si>
  <si>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</si>
  <si>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</si>
  <si>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</si>
  <si>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</si>
  <si>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</si>
  <si>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</si>
  <si>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</si>
  <si>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</si>
  <si>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</si>
  <si>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</si>
  <si>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</si>
  <si>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</si>
  <si>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</si>
  <si>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</si>
  <si>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</si>
  <si>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</si>
  <si>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</si>
  <si>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</si>
  <si>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</si>
  <si>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</si>
  <si>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</si>
  <si>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</si>
  <si>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</si>
  <si>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</si>
  <si>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</si>
  <si>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</si>
  <si>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</si>
  <si>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</si>
  <si>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</si>
  <si>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</si>
  <si>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</si>
  <si>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</si>
  <si>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</si>
  <si>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</si>
  <si>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</si>
  <si>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</si>
  <si>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</si>
  <si>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</si>
  <si>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</si>
  <si>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</si>
  <si>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</si>
  <si>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</si>
  <si>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</si>
  <si>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</si>
  <si>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</si>
  <si>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</si>
  <si>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</si>
  <si>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</si>
  <si>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</si>
  <si>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</si>
  <si>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</si>
  <si>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</si>
  <si>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</si>
  <si>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</si>
  <si>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</si>
  <si>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</si>
  <si>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</si>
  <si>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</si>
  <si>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</si>
  <si>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</si>
  <si>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</si>
  <si>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</si>
  <si>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</si>
  <si>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</si>
  <si>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</si>
  <si>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</si>
  <si>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</si>
  <si>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</si>
  <si>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</si>
  <si>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</si>
  <si>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</si>
  <si>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</si>
  <si>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</si>
  <si>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</si>
  <si>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</si>
  <si>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</si>
  <si>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</si>
  <si>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</si>
  <si>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</si>
  <si>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</si>
  <si>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</si>
  <si>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</si>
  <si>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</si>
  <si>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</si>
  <si>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</si>
  <si>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</si>
  <si>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</si>
  <si>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</si>
  <si>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</si>
  <si>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</si>
  <si>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</si>
  <si>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</si>
  <si>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</si>
  <si>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</si>
  <si>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</si>
  <si>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</si>
  <si>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</si>
  <si>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</si>
  <si>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</si>
  <si>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</si>
  <si>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</si>
  <si>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</si>
  <si>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</si>
  <si>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</si>
  <si>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</si>
  <si>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</si>
  <si>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</si>
  <si>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</si>
  <si>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</si>
  <si>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</si>
  <si>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</si>
  <si>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</si>
  <si>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</si>
  <si>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</si>
  <si>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</si>
  <si>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</si>
  <si>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</si>
  <si>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</si>
  <si>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</si>
  <si>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</si>
  <si>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</si>
  <si>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</si>
  <si>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</si>
  <si>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</si>
  <si>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</si>
  <si>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</si>
  <si>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</si>
  <si>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</si>
  <si>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</si>
  <si>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</si>
  <si>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</si>
  <si>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</si>
  <si>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</si>
  <si>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</si>
  <si>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</si>
  <si>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</si>
  <si>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</si>
  <si>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</si>
  <si>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</si>
  <si>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</si>
  <si>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</si>
  <si>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</si>
  <si>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</si>
  <si>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</si>
  <si>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</si>
  <si>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</si>
  <si>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</si>
  <si>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</si>
  <si>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</si>
  <si>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</si>
  <si>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</si>
  <si>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</si>
  <si>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</si>
  <si>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</si>
  <si>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</si>
  <si>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</si>
  <si>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</si>
  <si>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</si>
  <si>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</si>
  <si>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</si>
  <si>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</si>
  <si>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</si>
  <si>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</si>
  <si>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</si>
  <si>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</si>
  <si>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</si>
  <si>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</si>
  <si>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</si>
  <si>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</si>
  <si>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</si>
  <si>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</si>
  <si>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</si>
  <si>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</si>
  <si>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</si>
  <si>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</si>
  <si>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</si>
  <si>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</si>
  <si>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</si>
  <si>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</si>
  <si>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</si>
  <si>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</si>
  <si>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</si>
  <si>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</si>
  <si>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</si>
  <si>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</si>
  <si>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</si>
  <si>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</si>
  <si>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</si>
  <si>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</si>
  <si>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</si>
  <si>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</si>
  <si>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</si>
  <si>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</si>
  <si>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</si>
  <si>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</si>
  <si>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</si>
  <si>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</si>
  <si>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</si>
  <si>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</si>
  <si>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</si>
  <si>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</si>
  <si>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</si>
  <si>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</si>
  <si>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</si>
  <si>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</si>
  <si>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</si>
  <si>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</si>
  <si>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</si>
  <si>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</si>
  <si>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</si>
  <si>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</si>
  <si>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</si>
  <si>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</si>
  <si>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</si>
  <si>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</si>
  <si>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</si>
  <si>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</si>
  <si>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</si>
  <si>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</si>
  <si>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</si>
  <si>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</si>
  <si>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</si>
  <si>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</si>
  <si>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</si>
  <si>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</si>
  <si>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</si>
  <si>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</si>
  <si>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</si>
  <si>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</si>
  <si>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</si>
  <si>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</si>
  <si>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</si>
  <si>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</si>
  <si>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</si>
  <si>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</si>
  <si>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</si>
  <si>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</si>
  <si>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</si>
  <si>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</si>
  <si>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</si>
  <si>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</si>
  <si>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</si>
  <si>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</si>
  <si>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</si>
  <si>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</si>
  <si>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</si>
  <si>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</si>
  <si>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</si>
  <si>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</si>
  <si>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</si>
  <si>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</si>
  <si>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</si>
  <si>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</si>
  <si>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</si>
  <si>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</si>
  <si>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</si>
  <si>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</si>
  <si>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</si>
  <si>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</si>
  <si>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</si>
  <si>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</si>
  <si>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</si>
  <si>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</si>
  <si>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</si>
  <si>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</si>
  <si>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</si>
  <si>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</si>
  <si>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</si>
  <si>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</si>
  <si>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</si>
  <si>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</si>
  <si>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</si>
  <si>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</si>
  <si>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</si>
  <si>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</si>
  <si>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</si>
  <si>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</si>
  <si>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</si>
  <si>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</si>
  <si>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</si>
  <si>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</si>
  <si>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</si>
  <si>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</si>
  <si>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</si>
  <si>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</si>
  <si>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</si>
  <si>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</si>
  <si>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</si>
  <si>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</si>
  <si>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</si>
  <si>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</si>
  <si>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</si>
  <si>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</si>
  <si>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</si>
  <si>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</si>
  <si>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</si>
  <si>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</si>
  <si>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</si>
  <si>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</si>
  <si>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</si>
  <si>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</si>
  <si>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</si>
  <si>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</si>
  <si>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</si>
  <si>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</si>
  <si>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</si>
  <si>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</si>
  <si>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</si>
  <si>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</si>
  <si>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</si>
  <si>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</si>
  <si>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</si>
  <si>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</si>
  <si>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</si>
  <si>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</si>
  <si>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</si>
  <si>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</si>
  <si>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</si>
  <si>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</si>
  <si>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</si>
  <si>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</si>
  <si>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</si>
  <si>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</si>
  <si>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</si>
  <si>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</si>
  <si>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</si>
  <si>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</si>
  <si>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</si>
  <si>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</si>
  <si>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</si>
  <si>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</si>
  <si>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</si>
  <si>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</si>
  <si>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</si>
  <si>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</si>
  <si>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</si>
  <si>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</si>
  <si>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</si>
  <si>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</si>
  <si>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</si>
  <si>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</si>
  <si>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</si>
  <si>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</si>
  <si>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</si>
  <si>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</si>
  <si>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</si>
  <si>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</si>
  <si>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</si>
  <si>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</si>
  <si>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</si>
  <si>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</si>
  <si>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</si>
  <si>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</si>
  <si>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</si>
  <si>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</si>
  <si>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</si>
  <si>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</si>
  <si>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</si>
  <si>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</si>
  <si>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</si>
  <si>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</si>
  <si>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</si>
  <si>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</si>
  <si>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</si>
  <si>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</si>
  <si>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</si>
  <si>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</si>
  <si>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</si>
  <si>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</si>
  <si>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</si>
  <si>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</si>
  <si>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</si>
  <si>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</si>
  <si>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</si>
  <si>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</si>
  <si>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</si>
  <si>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</si>
  <si>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</si>
  <si>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</si>
  <si>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</si>
  <si>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</si>
  <si>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</si>
  <si>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</si>
  <si>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</si>
  <si>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</si>
  <si>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</si>
  <si>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</si>
  <si>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</si>
  <si>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</si>
  <si>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</si>
  <si>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</si>
  <si>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</si>
  <si>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</si>
  <si>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</si>
  <si>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</si>
  <si>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</si>
  <si>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</si>
  <si>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</si>
  <si>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</si>
  <si>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</si>
  <si>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</si>
  <si>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</si>
  <si>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</si>
  <si>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</si>
  <si>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</si>
  <si>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</si>
  <si>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</si>
  <si>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</si>
  <si>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</si>
  <si>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</si>
  <si>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</si>
  <si>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</si>
  <si>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</si>
  <si>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</si>
  <si>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</si>
  <si>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</si>
  <si>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</si>
  <si>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</si>
  <si>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</si>
  <si>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</si>
  <si>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</si>
  <si>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</si>
  <si>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</si>
  <si>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</si>
  <si>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</si>
  <si>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</si>
  <si>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</si>
  <si>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</si>
  <si>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</si>
  <si>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</si>
  <si>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</si>
  <si>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</si>
  <si>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</si>
  <si>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</si>
  <si>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</si>
  <si>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</si>
  <si>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</si>
  <si>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</si>
  <si>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</si>
  <si>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</si>
  <si>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</si>
  <si>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</si>
  <si>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</si>
  <si>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</si>
  <si>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</si>
  <si>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</si>
  <si>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</si>
  <si>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</si>
  <si>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</si>
  <si>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</si>
  <si>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</si>
  <si>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</si>
  <si>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</si>
  <si>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</si>
  <si>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</si>
  <si>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</si>
  <si>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</si>
  <si>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</si>
  <si>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</si>
  <si>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</si>
  <si>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</si>
  <si>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</si>
  <si>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</si>
  <si>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</si>
  <si>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</si>
  <si>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</si>
  <si>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</si>
  <si>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</si>
  <si>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</si>
  <si>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</si>
  <si>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</si>
  <si>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</si>
  <si>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</si>
  <si>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</si>
  <si>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</si>
  <si>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</si>
  <si>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</si>
  <si>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</si>
  <si>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</si>
  <si>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</si>
  <si>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</si>
  <si>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</si>
  <si>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</si>
  <si>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</si>
  <si>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</si>
  <si>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</si>
  <si>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</si>
  <si>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</si>
  <si>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</si>
  <si>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</si>
  <si>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</si>
  <si>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</si>
  <si>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</si>
  <si>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</si>
  <si>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</si>
  <si>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</si>
  <si>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</si>
  <si>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</si>
  <si>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</si>
  <si>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</si>
  <si>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</si>
  <si>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</si>
  <si>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</si>
  <si>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</si>
  <si>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</si>
  <si>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</si>
  <si>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</si>
  <si>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</si>
  <si>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</si>
  <si>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</si>
  <si>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</si>
  <si>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</si>
  <si>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</si>
  <si>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</si>
  <si>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</si>
  <si>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</si>
  <si>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</si>
  <si>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</si>
  <si>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</si>
  <si>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</si>
  <si>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</si>
  <si>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</si>
  <si>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</si>
  <si>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</si>
  <si>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</si>
  <si>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</si>
  <si>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</si>
  <si>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</si>
  <si>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</si>
  <si>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</si>
  <si>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</si>
  <si>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</si>
  <si>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</si>
  <si>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</si>
  <si>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</si>
  <si>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</si>
  <si>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</si>
  <si>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</si>
  <si>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</si>
  <si>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</si>
  <si>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</si>
  <si>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</si>
  <si>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</si>
  <si>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</si>
  <si>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</si>
  <si>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</si>
  <si>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</si>
  <si>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</si>
  <si>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</si>
  <si>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</si>
  <si>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</si>
  <si>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</si>
  <si>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</si>
  <si>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</si>
  <si>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</si>
  <si>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</si>
  <si>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</si>
  <si>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</si>
  <si>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</si>
  <si>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</si>
  <si>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</si>
  <si>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</si>
  <si>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</si>
  <si>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</si>
  <si>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</si>
  <si>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</si>
  <si>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</si>
  <si>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</si>
  <si>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</si>
  <si>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</si>
  <si>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</si>
  <si>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</si>
  <si>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</si>
  <si>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</si>
  <si>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</si>
  <si>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</si>
  <si>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</si>
  <si>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</si>
  <si>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</si>
  <si>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</si>
  <si>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</si>
  <si>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</si>
  <si>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</si>
  <si>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</si>
  <si>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</si>
  <si>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</si>
  <si>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</si>
  <si>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</si>
  <si>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</si>
  <si>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</si>
  <si>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</si>
  <si>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</si>
  <si>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</si>
  <si>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</si>
  <si>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</si>
  <si>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</si>
  <si>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</si>
  <si>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</si>
  <si>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</si>
  <si>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</si>
  <si>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</si>
  <si>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</si>
  <si>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</si>
  <si>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</si>
  <si>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</si>
  <si>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</si>
  <si>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</si>
  <si>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</si>
  <si>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</si>
  <si>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</si>
  <si>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</si>
  <si>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</si>
  <si>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</si>
  <si>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</si>
  <si>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</si>
  <si>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</si>
  <si>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</si>
  <si>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</si>
  <si>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</si>
  <si>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</si>
  <si>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</si>
  <si>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</si>
  <si>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</si>
  <si>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</si>
  <si>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</si>
  <si>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</si>
  <si>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</si>
  <si>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</si>
  <si>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</si>
  <si>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</si>
  <si>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</si>
  <si>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</si>
  <si>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</si>
  <si>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</si>
  <si>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</si>
  <si>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</si>
  <si>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</si>
  <si>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</si>
  <si>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</si>
  <si>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</si>
  <si>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</si>
  <si>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</si>
  <si>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</si>
  <si>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</si>
  <si>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</si>
  <si>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</si>
  <si>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</si>
  <si>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</si>
  <si>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</si>
  <si>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</si>
  <si>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</si>
  <si>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</si>
  <si>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</si>
  <si>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</si>
  <si>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</si>
  <si>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</si>
  <si>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</si>
  <si>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</si>
  <si>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</si>
  <si>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</si>
  <si>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</si>
  <si>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</si>
  <si>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</si>
  <si>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</si>
  <si>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</si>
  <si>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</si>
  <si>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</si>
  <si>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</si>
  <si>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</si>
  <si>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</si>
  <si>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</si>
  <si>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</si>
  <si>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</si>
  <si>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</si>
  <si>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</si>
  <si>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</si>
  <si>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</si>
  <si>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</si>
  <si>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</si>
  <si>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</si>
  <si>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</si>
  <si>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</si>
  <si>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</si>
  <si>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</si>
  <si>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</si>
  <si>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</si>
  <si>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</si>
  <si>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</si>
  <si>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</si>
  <si>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</si>
  <si>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</si>
  <si>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</si>
  <si>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</si>
  <si>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</si>
  <si>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</si>
  <si>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</si>
  <si>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</si>
  <si>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</si>
  <si>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</si>
  <si>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</si>
  <si>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</si>
  <si>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</si>
  <si>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</si>
  <si>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</si>
  <si>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</si>
  <si>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</si>
  <si>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</si>
  <si>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</si>
  <si>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</si>
  <si>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</si>
  <si>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</si>
  <si>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</si>
  <si>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</si>
  <si>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</si>
  <si>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</si>
  <si>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</si>
  <si>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</si>
  <si>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</si>
  <si>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</si>
  <si>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</si>
  <si>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</si>
  <si>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</si>
  <si>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</si>
  <si>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</si>
  <si>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</si>
  <si>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</si>
  <si>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</si>
  <si>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</si>
  <si>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</si>
  <si>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</si>
  <si>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</si>
  <si>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</si>
  <si>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</si>
  <si>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</si>
  <si>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</si>
  <si>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</si>
  <si>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</si>
  <si>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</si>
  <si>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</si>
  <si>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</si>
  <si>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</si>
  <si>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</si>
  <si>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</si>
  <si>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</si>
  <si>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</si>
  <si>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</si>
  <si>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</si>
  <si>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</si>
  <si>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</si>
  <si>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</si>
  <si>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</si>
  <si>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</si>
  <si>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</si>
  <si>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</si>
  <si>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</si>
  <si>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</si>
  <si>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</si>
  <si>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</si>
  <si>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</si>
  <si>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</si>
  <si>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</si>
  <si>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</si>
  <si>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</si>
  <si>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</si>
  <si>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</si>
  <si>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</si>
  <si>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</si>
  <si>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</si>
  <si>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</si>
  <si>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</si>
  <si>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</si>
  <si>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</si>
  <si>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</si>
  <si>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</si>
  <si>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</si>
  <si>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</si>
  <si>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</si>
  <si>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</si>
  <si>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</si>
  <si>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</si>
  <si>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</si>
  <si>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</si>
  <si>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</si>
  <si>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</si>
  <si>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</si>
  <si>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</si>
  <si>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</si>
  <si>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</si>
  <si>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</si>
  <si>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</si>
  <si>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</si>
  <si>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</si>
  <si>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</si>
  <si>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</si>
  <si>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</si>
  <si>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</si>
  <si>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</si>
  <si>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</si>
  <si>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</si>
  <si>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</si>
  <si>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</si>
  <si>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</si>
  <si>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</si>
  <si>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</si>
  <si>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</si>
  <si>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</si>
  <si>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</si>
  <si>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</si>
  <si>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</si>
  <si>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</si>
  <si>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</si>
  <si>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</si>
  <si>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</si>
  <si>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</si>
  <si>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</si>
  <si>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</si>
  <si>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</si>
  <si>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</si>
  <si>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</si>
  <si>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</si>
  <si>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</si>
  <si>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</si>
  <si>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</si>
  <si>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</si>
  <si>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</si>
  <si>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</si>
  <si>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</si>
  <si>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</si>
  <si>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</si>
  <si>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</si>
  <si>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</si>
  <si>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</si>
  <si>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</si>
  <si>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</si>
  <si>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</si>
  <si>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</si>
  <si>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</si>
  <si>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</si>
  <si>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</si>
  <si>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</si>
  <si>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</si>
  <si>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</si>
  <si>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</si>
  <si>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</si>
  <si>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</si>
  <si>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</si>
  <si>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</si>
  <si>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</si>
  <si>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</si>
  <si>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</si>
  <si>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</si>
  <si>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</si>
  <si>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</si>
  <si>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</si>
  <si>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</si>
  <si>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</si>
  <si>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</si>
  <si>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</si>
  <si>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</si>
  <si>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</si>
  <si>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</si>
  <si>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</si>
  <si>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</si>
  <si>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</si>
  <si>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</si>
  <si>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</si>
  <si>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</si>
  <si>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</si>
  <si>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</si>
  <si>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</si>
  <si>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</si>
  <si>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</si>
  <si>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</si>
  <si>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</si>
  <si>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</si>
  <si>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</si>
  <si>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</si>
  <si>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</si>
  <si>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</si>
  <si>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</si>
  <si>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</si>
  <si>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</si>
  <si>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</si>
  <si>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</si>
  <si>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</si>
  <si>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</si>
  <si>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</si>
  <si>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</si>
  <si>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</si>
  <si>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</si>
  <si>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</si>
  <si>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</si>
  <si>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</si>
  <si>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</si>
  <si>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</si>
  <si>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</si>
  <si>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</si>
  <si>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</si>
  <si>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</si>
  <si>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</si>
  <si>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</si>
  <si>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</si>
  <si>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</si>
  <si>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</si>
  <si>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</si>
  <si>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</si>
  <si>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</si>
  <si>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</si>
  <si>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</si>
  <si>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</si>
  <si>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</si>
  <si>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</si>
  <si>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</si>
  <si>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</si>
  <si>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</si>
  <si>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</si>
  <si>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</si>
  <si>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</si>
  <si>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</si>
  <si>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</si>
  <si>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</si>
  <si>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</si>
  <si>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</si>
  <si>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</si>
  <si>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</si>
  <si>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</si>
  <si>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</si>
  <si>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</si>
  <si>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</si>
  <si>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</si>
  <si>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</si>
  <si>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</si>
  <si>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</si>
  <si>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</si>
  <si>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</si>
  <si>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</si>
  <si>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</si>
  <si>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</si>
  <si>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</si>
  <si>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</si>
  <si>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</si>
  <si>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</si>
  <si>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</si>
  <si>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</si>
  <si>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</si>
  <si>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</si>
  <si>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</si>
  <si>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</si>
  <si>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</si>
  <si>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</si>
  <si>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</si>
  <si>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</si>
  <si>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</si>
  <si>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</si>
  <si>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</si>
  <si>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</si>
  <si>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</si>
  <si>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</si>
  <si>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</si>
  <si>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</si>
  <si>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</si>
  <si>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</si>
  <si>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</si>
  <si>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</si>
  <si>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</si>
  <si>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</si>
  <si>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</si>
  <si>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</si>
  <si>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</si>
  <si>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</si>
  <si>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</si>
  <si>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</si>
  <si>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</si>
  <si>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</si>
  <si>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</si>
  <si>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</si>
  <si>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</si>
  <si>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</si>
  <si>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</si>
  <si>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</si>
  <si>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</si>
  <si>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</si>
  <si>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</si>
  <si>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</si>
  <si>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</si>
  <si>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</si>
  <si>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</si>
  <si>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</si>
  <si>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</si>
  <si>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</si>
  <si>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</si>
  <si>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</si>
  <si>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</si>
  <si>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</si>
  <si>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</si>
  <si>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</si>
  <si>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</si>
  <si>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</si>
  <si>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</si>
  <si>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</si>
  <si>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</si>
  <si>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</si>
  <si>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</si>
  <si>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</si>
  <si>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</si>
  <si>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</si>
  <si>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</si>
  <si>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</si>
  <si>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</si>
  <si>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</si>
  <si>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</si>
  <si>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</si>
  <si>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</si>
  <si>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</si>
  <si>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</si>
  <si>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</si>
  <si>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</si>
  <si>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</si>
  <si>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</si>
  <si>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</si>
  <si>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</si>
  <si>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</si>
  <si>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</si>
  <si>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</si>
  <si>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</si>
  <si>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</si>
  <si>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</si>
  <si>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</si>
  <si>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</si>
  <si>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</si>
  <si>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</si>
  <si>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</si>
  <si>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</si>
  <si>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</si>
  <si>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</si>
  <si>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</si>
  <si>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</si>
  <si>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</si>
  <si>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</si>
  <si>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</si>
  <si>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</si>
  <si>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</si>
  <si>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</si>
  <si>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</si>
  <si>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</si>
  <si>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</si>
  <si>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</si>
  <si>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</si>
  <si>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</si>
  <si>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</si>
  <si>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</si>
  <si>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</si>
  <si>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</si>
  <si>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</si>
  <si>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</si>
  <si>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</si>
  <si>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</si>
  <si>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</si>
  <si>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</si>
  <si>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</si>
  <si>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</si>
  <si>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</si>
  <si>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</si>
  <si>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</si>
  <si>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</si>
  <si>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</si>
  <si>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</si>
  <si>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</si>
  <si>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</si>
  <si>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</si>
  <si>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</si>
  <si>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</si>
  <si>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</si>
  <si>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</si>
  <si>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</si>
  <si>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</si>
  <si>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</si>
  <si>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</si>
  <si>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</si>
  <si>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</si>
  <si>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</si>
  <si>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</si>
  <si>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</si>
  <si>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</si>
  <si>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</si>
  <si>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</si>
  <si>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</si>
  <si>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</si>
  <si>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</si>
  <si>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</si>
  <si>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</si>
  <si>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</si>
  <si>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</si>
  <si>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</si>
  <si>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</si>
  <si>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</si>
  <si>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</si>
  <si>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</si>
  <si>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</si>
  <si>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</si>
  <si>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</si>
  <si>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</si>
  <si>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</si>
  <si>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</si>
  <si>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</si>
  <si>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</si>
  <si>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</si>
  <si>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</si>
  <si>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</si>
  <si>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</si>
  <si>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</si>
  <si>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</si>
  <si>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</si>
  <si>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</si>
  <si>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</si>
  <si>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</si>
  <si>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</si>
  <si>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</si>
  <si>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</si>
  <si>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</si>
  <si>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</si>
  <si>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</si>
  <si>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</si>
  <si>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</si>
  <si>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</si>
  <si>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</si>
  <si>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</si>
  <si>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</si>
  <si>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</si>
  <si>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</si>
  <si>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</si>
  <si>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</si>
  <si>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</si>
  <si>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</si>
  <si>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</si>
  <si>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</si>
  <si>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</si>
  <si>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</si>
  <si>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</si>
  <si>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</si>
  <si>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</si>
  <si>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</si>
  <si>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</si>
  <si>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</si>
  <si>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</si>
  <si>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</si>
  <si>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</si>
  <si>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</si>
  <si>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</si>
  <si>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</si>
  <si>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</si>
  <si>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</si>
  <si>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</si>
  <si>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</si>
  <si>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</si>
  <si>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</si>
  <si>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</si>
  <si>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</si>
  <si>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</si>
  <si>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</si>
  <si>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</si>
  <si>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</si>
  <si>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</si>
  <si>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</si>
  <si>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</si>
  <si>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</si>
  <si>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</si>
  <si>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</si>
  <si>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</si>
  <si>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</si>
  <si>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</si>
  <si>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</si>
  <si>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</si>
  <si>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</si>
  <si>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</si>
  <si>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</si>
  <si>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</si>
  <si>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</si>
  <si>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</si>
  <si>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</si>
  <si>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</si>
  <si>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</si>
  <si>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</si>
  <si>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</si>
  <si>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</si>
  <si>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</si>
  <si>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</si>
  <si>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</si>
  <si>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</si>
  <si>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</si>
  <si>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</si>
  <si>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</si>
  <si>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</si>
  <si>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</si>
  <si>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</si>
  <si>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</si>
  <si>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</si>
  <si>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</si>
  <si>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</si>
  <si>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</si>
  <si>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</si>
  <si>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</si>
  <si>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</si>
  <si>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</si>
  <si>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</si>
  <si>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</si>
  <si>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</si>
  <si>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</si>
  <si>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</si>
  <si>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</si>
  <si>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</si>
  <si>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</si>
  <si>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</si>
  <si>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</si>
  <si>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</si>
  <si>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</si>
  <si>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</si>
  <si>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</si>
  <si>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</si>
  <si>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</si>
  <si>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</si>
  <si>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</si>
  <si>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</si>
  <si>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</si>
  <si>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</si>
  <si>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</si>
  <si>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</si>
  <si>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</si>
  <si>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</si>
  <si>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</si>
  <si>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</si>
  <si>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</si>
  <si>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</si>
  <si>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</si>
  <si>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</si>
  <si>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</si>
  <si>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</si>
  <si>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</si>
  <si>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</si>
  <si>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</si>
  <si>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</si>
  <si>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</si>
  <si>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</si>
  <si>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</si>
  <si>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</si>
  <si>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</si>
  <si>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</si>
  <si>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</si>
  <si>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</si>
  <si>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</si>
  <si>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</si>
  <si>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</si>
  <si>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</si>
  <si>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</si>
  <si>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</si>
  <si>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</si>
  <si>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</si>
  <si>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</si>
  <si>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</si>
  <si>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</si>
  <si>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</si>
  <si>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</si>
  <si>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</si>
  <si>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</si>
  <si>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</si>
  <si>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</si>
  <si>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</si>
  <si>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</si>
  <si>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</si>
  <si>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</si>
  <si>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</si>
  <si>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</si>
  <si>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</si>
  <si>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</si>
  <si>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</si>
  <si>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</si>
  <si>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</si>
  <si>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</si>
  <si>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</si>
  <si>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</si>
  <si>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</si>
  <si>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</si>
  <si>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</si>
  <si>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</si>
  <si>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</si>
  <si>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</si>
  <si>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</si>
  <si>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</si>
  <si>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</si>
  <si>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</si>
  <si>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</si>
  <si>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</si>
  <si>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</si>
  <si>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</si>
  <si>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</si>
  <si>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</si>
  <si>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</si>
  <si>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</si>
  <si>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</si>
  <si>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</si>
  <si>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</si>
  <si>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</si>
  <si>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</si>
  <si>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</si>
  <si>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</si>
  <si>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</si>
  <si>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</si>
  <si>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</si>
  <si>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</si>
  <si>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</si>
  <si>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</si>
  <si>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</si>
  <si>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</si>
  <si>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</si>
  <si>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</si>
  <si>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</si>
  <si>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</si>
  <si>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</si>
  <si>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</si>
  <si>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</si>
  <si>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</si>
  <si>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</si>
  <si>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</si>
  <si>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</si>
  <si>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</si>
  <si>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</si>
  <si>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</si>
  <si>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</si>
  <si>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</si>
  <si>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</si>
  <si>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</si>
  <si>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</si>
  <si>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</si>
  <si>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</si>
  <si>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</si>
  <si>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</si>
  <si>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</si>
  <si>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</si>
  <si>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</si>
  <si>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</si>
  <si>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</si>
  <si>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</si>
  <si>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</si>
  <si>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</si>
  <si>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</si>
  <si>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</si>
  <si>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</si>
  <si>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</si>
  <si>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</si>
  <si>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</si>
  <si>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</si>
  <si>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</si>
  <si>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</si>
  <si>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</si>
  <si>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</si>
  <si>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</si>
  <si>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</si>
  <si>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</si>
  <si>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</si>
  <si>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</si>
  <si>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</si>
  <si>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</si>
  <si>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</si>
  <si>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</si>
  <si>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</si>
  <si>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</si>
  <si>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</si>
  <si>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</si>
  <si>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</si>
  <si>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</si>
  <si>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</si>
  <si>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</si>
  <si>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</si>
  <si>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</si>
  <si>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</si>
  <si>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</si>
  <si>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</si>
  <si>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</si>
  <si>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</si>
  <si>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</si>
  <si>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</si>
  <si>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</si>
  <si>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</si>
  <si>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</si>
  <si>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</si>
  <si>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</si>
  <si>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</si>
  <si>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</si>
  <si>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</si>
  <si>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</si>
  <si>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</si>
  <si>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</si>
  <si>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</si>
  <si>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</si>
  <si>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</si>
  <si>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</si>
  <si>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</si>
  <si>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</si>
  <si>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</si>
  <si>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</si>
  <si>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</si>
  <si>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</si>
  <si>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</si>
  <si>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</si>
  <si>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</si>
  <si>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</si>
  <si>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</si>
  <si>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</si>
  <si>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</si>
  <si>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</si>
  <si>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</si>
  <si>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</si>
  <si>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</si>
  <si>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</si>
  <si>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</si>
  <si>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</si>
  <si>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</si>
  <si>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</si>
  <si>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</si>
  <si>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</si>
  <si>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</si>
  <si>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</si>
  <si>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</si>
  <si>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</si>
  <si>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</si>
  <si>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</si>
  <si>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</si>
  <si>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</si>
  <si>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</si>
  <si>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</si>
  <si>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</si>
  <si>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</si>
  <si>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</si>
  <si>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</si>
  <si>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</si>
  <si>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</si>
  <si>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</si>
  <si>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</si>
  <si>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</si>
  <si>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</si>
  <si>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</si>
  <si>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</si>
  <si>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</si>
  <si>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</si>
  <si>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</si>
  <si>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</si>
  <si>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</si>
  <si>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</si>
  <si>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</si>
  <si>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</si>
  <si>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</si>
  <si>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</si>
  <si>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</si>
  <si>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</si>
  <si>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</si>
  <si>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</si>
  <si>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</si>
  <si>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</si>
  <si>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</si>
  <si>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</si>
  <si>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</si>
  <si>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</si>
  <si>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</si>
  <si>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</si>
  <si>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</si>
  <si>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</si>
  <si>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</si>
  <si>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</si>
  <si>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</si>
  <si>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</si>
  <si>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</si>
  <si>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</si>
  <si>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</si>
  <si>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</si>
  <si>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</si>
  <si>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</si>
  <si>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</si>
  <si>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</si>
  <si>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</si>
  <si>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</si>
  <si>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</si>
  <si>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</si>
  <si>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</si>
  <si>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</si>
  <si>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</si>
  <si>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</si>
  <si>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</si>
  <si>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</si>
  <si>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</si>
  <si>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</si>
  <si>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</si>
  <si>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</si>
  <si>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</si>
  <si>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</si>
  <si>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</si>
  <si>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</si>
  <si>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</si>
  <si>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</si>
  <si>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</si>
  <si>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</si>
  <si>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</si>
  <si>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</si>
  <si>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</si>
  <si>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</si>
  <si>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</si>
  <si>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</si>
  <si>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</si>
  <si>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</si>
  <si>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</si>
  <si>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</si>
  <si>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</si>
  <si>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</si>
  <si>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</si>
  <si>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</si>
  <si>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</si>
  <si>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</si>
  <si>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</si>
  <si>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</si>
  <si>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</si>
  <si>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</si>
  <si>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</si>
  <si>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</si>
  <si>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</si>
  <si>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</si>
  <si>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</si>
  <si>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</si>
  <si>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</si>
  <si>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</si>
  <si>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</si>
  <si>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</si>
  <si>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</si>
  <si>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</si>
  <si>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</si>
  <si>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</si>
  <si>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</si>
  <si>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</si>
  <si>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</si>
  <si>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</si>
  <si>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</si>
  <si>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</si>
  <si>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</si>
  <si>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</si>
  <si>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</si>
  <si>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</si>
  <si>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</si>
  <si>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</si>
  <si>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</si>
  <si>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</si>
  <si>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</si>
  <si>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</si>
  <si>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</si>
  <si>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</si>
  <si>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</si>
  <si>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</si>
  <si>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</si>
  <si>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</si>
  <si>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</si>
  <si>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</si>
  <si>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</si>
  <si>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</si>
  <si>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</si>
  <si>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</si>
  <si>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</si>
  <si>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</si>
  <si>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</si>
  <si>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</si>
  <si>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</si>
  <si>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</si>
  <si>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</si>
  <si>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</si>
  <si>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</si>
  <si>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</si>
  <si>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</si>
  <si>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</si>
  <si>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</si>
  <si>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</si>
  <si>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</si>
  <si>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</si>
  <si>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</si>
  <si>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</si>
  <si>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</si>
  <si>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</si>
  <si>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</si>
  <si>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</si>
  <si>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</si>
  <si>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</si>
  <si>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</si>
  <si>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</si>
  <si>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</si>
  <si>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</si>
  <si>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</si>
  <si>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</si>
  <si>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</si>
  <si>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</si>
  <si>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</si>
  <si>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</si>
  <si>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</si>
  <si>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</si>
  <si>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</si>
  <si>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</si>
  <si>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</si>
  <si>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</si>
  <si>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</si>
  <si>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</si>
  <si>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</si>
  <si>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</si>
  <si>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</si>
  <si>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</si>
  <si>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</si>
  <si>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</si>
  <si>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</si>
  <si>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</si>
  <si>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</si>
  <si>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</si>
  <si>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</si>
  <si>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</si>
  <si>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</si>
  <si>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</si>
  <si>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</si>
  <si>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</si>
  <si>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</si>
  <si>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</si>
  <si>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</si>
  <si>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</si>
  <si>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</si>
  <si>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</si>
  <si>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</si>
  <si>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</si>
  <si>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</si>
  <si>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</si>
  <si>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</si>
  <si>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</si>
  <si>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</si>
  <si>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</si>
  <si>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</si>
  <si>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</si>
  <si>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</si>
  <si>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</si>
  <si>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</si>
  <si>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</si>
  <si>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</si>
  <si>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</si>
  <si>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</si>
  <si>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</si>
  <si>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</si>
  <si>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</si>
  <si>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</si>
  <si>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</si>
  <si>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</si>
  <si>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</si>
  <si>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</si>
  <si>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</si>
  <si>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</si>
  <si>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</si>
  <si>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</si>
  <si>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</si>
  <si>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</si>
  <si>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</si>
  <si>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</si>
  <si>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</si>
  <si>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</si>
  <si>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</si>
  <si>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</si>
  <si>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</si>
  <si>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</si>
  <si>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</si>
  <si>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</si>
  <si>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</si>
  <si>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</si>
  <si>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</si>
  <si>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</si>
  <si>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</si>
  <si>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</si>
  <si>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</si>
  <si>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</si>
  <si>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</si>
  <si>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</si>
  <si>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</si>
  <si>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</si>
  <si>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</si>
  <si>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</si>
  <si>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</si>
  <si>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</si>
  <si>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</si>
  <si>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</si>
  <si>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</si>
  <si>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</si>
  <si>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</si>
  <si>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</si>
  <si>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</si>
  <si>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</si>
  <si>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</si>
  <si>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</si>
  <si>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</si>
  <si>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</si>
  <si>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</si>
  <si>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</si>
  <si>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</si>
  <si>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</si>
  <si>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</si>
  <si>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</si>
  <si>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</si>
  <si>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</si>
  <si>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</si>
  <si>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</si>
  <si>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</si>
  <si>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</si>
  <si>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</si>
  <si>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</si>
  <si>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</si>
  <si>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</si>
  <si>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</si>
  <si>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</si>
  <si>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</si>
  <si>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</si>
  <si>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</si>
  <si>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</si>
  <si>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</si>
  <si>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</si>
  <si>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</si>
  <si>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</si>
  <si>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</si>
  <si>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</si>
  <si>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</si>
  <si>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</si>
  <si>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</si>
  <si>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</si>
  <si>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</si>
  <si>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</si>
  <si>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</si>
  <si>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</si>
  <si>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</si>
  <si>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</si>
  <si>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</si>
  <si>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</si>
  <si>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</si>
  <si>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</si>
  <si>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</si>
  <si>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</si>
  <si>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</si>
  <si>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</si>
  <si>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</si>
  <si>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</si>
  <si>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</si>
  <si>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</si>
  <si>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</si>
  <si>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</si>
  <si>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</si>
  <si>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</si>
  <si>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</si>
  <si>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</si>
  <si>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</si>
  <si>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</si>
  <si>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</si>
  <si>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</si>
  <si>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</si>
  <si>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</si>
  <si>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</si>
  <si>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</si>
  <si>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</si>
  <si>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</si>
  <si>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</si>
  <si>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</si>
  <si>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</si>
  <si>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</si>
  <si>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</si>
  <si>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</si>
  <si>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</si>
  <si>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</si>
  <si>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</si>
  <si>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</si>
  <si>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</si>
  <si>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</si>
  <si>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</si>
  <si>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</si>
  <si>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</si>
  <si>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</si>
  <si>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</si>
  <si>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</si>
  <si>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</si>
  <si>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</si>
  <si>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</si>
  <si>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</si>
  <si>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</si>
  <si>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</si>
  <si>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</si>
  <si>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</si>
  <si>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</si>
  <si>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</si>
  <si>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</si>
  <si>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</si>
  <si>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</si>
  <si>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</si>
  <si>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</si>
  <si>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</si>
  <si>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</si>
  <si>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</si>
  <si>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</si>
  <si>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</si>
  <si>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</si>
  <si>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</si>
  <si>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</si>
  <si>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</si>
  <si>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</si>
  <si>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</si>
  <si>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</si>
  <si>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</si>
  <si>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</si>
  <si>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</si>
  <si>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</si>
  <si>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</si>
  <si>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</si>
  <si>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</si>
  <si>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</si>
  <si>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</si>
  <si>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</si>
  <si>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</si>
  <si>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</si>
  <si>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</si>
  <si>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</si>
  <si>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</si>
  <si>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</si>
  <si>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</si>
  <si>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</si>
  <si>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</si>
  <si>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</si>
  <si>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</si>
  <si>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</si>
  <si>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</si>
  <si>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</si>
  <si>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</si>
  <si>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</si>
  <si>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</si>
  <si>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</si>
  <si>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</si>
  <si>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</si>
  <si>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</si>
  <si>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</si>
  <si>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</si>
  <si>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</si>
  <si>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</si>
  <si>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</si>
  <si>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</si>
  <si>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</si>
  <si>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</si>
  <si>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</si>
  <si>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</si>
  <si>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</si>
  <si>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</si>
  <si>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</si>
  <si>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</si>
  <si>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</si>
  <si>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</si>
  <si>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</si>
  <si>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</si>
  <si>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</si>
  <si>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</si>
  <si>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</si>
  <si>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</si>
  <si>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</si>
  <si>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</si>
  <si>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</si>
  <si>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</si>
  <si>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</si>
  <si>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</si>
  <si>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</si>
  <si>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</si>
  <si>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</si>
  <si>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</si>
  <si>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</si>
  <si>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</si>
  <si>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</si>
  <si>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</si>
  <si>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</si>
  <si>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</si>
  <si>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</si>
  <si>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</si>
  <si>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</si>
  <si>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</si>
  <si>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</si>
  <si>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</si>
  <si>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</si>
  <si>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</si>
  <si>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</si>
  <si>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</si>
  <si>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</si>
  <si>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</si>
  <si>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</si>
  <si>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</si>
  <si>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</si>
  <si>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</si>
  <si>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</si>
  <si>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</si>
  <si>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</si>
  <si>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</si>
  <si>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</si>
  <si>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</si>
  <si>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</si>
  <si>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</si>
  <si>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</si>
  <si>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</si>
  <si>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</si>
  <si>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</si>
  <si>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</si>
  <si>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</si>
  <si>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</si>
  <si>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</si>
  <si>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</si>
  <si>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</si>
  <si>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</si>
  <si>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</si>
  <si>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</si>
  <si>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</si>
  <si>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</si>
  <si>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</si>
  <si>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</si>
  <si>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</si>
  <si>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</si>
  <si>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</si>
  <si>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</si>
  <si>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</si>
  <si>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</si>
  <si>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</si>
  <si>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</si>
  <si>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</si>
  <si>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</si>
  <si>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</si>
  <si>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</si>
  <si>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</si>
  <si>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</si>
  <si>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</si>
  <si>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</si>
  <si>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</si>
  <si>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</si>
  <si>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</si>
  <si>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</si>
  <si>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</si>
  <si>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</si>
  <si>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</si>
  <si>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</si>
  <si>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</si>
  <si>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</si>
  <si>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</si>
  <si>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</si>
  <si>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</si>
  <si>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</si>
  <si>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</si>
  <si>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</si>
  <si>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</si>
  <si>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</si>
  <si>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</si>
  <si>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</si>
  <si>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</si>
  <si>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</si>
  <si>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</si>
  <si>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</si>
  <si>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</si>
  <si>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</si>
  <si>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</si>
  <si>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</si>
  <si>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</si>
  <si>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</si>
  <si>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</si>
  <si>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</si>
  <si>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</si>
  <si>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</si>
  <si>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</si>
  <si>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</si>
  <si>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</si>
  <si>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</si>
  <si>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</si>
  <si>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</si>
  <si>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</si>
  <si>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</si>
  <si>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</si>
  <si>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</si>
  <si>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</si>
  <si>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</si>
  <si>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</si>
  <si>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</si>
  <si>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</si>
  <si>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</si>
  <si>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</si>
  <si>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</si>
  <si>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</si>
  <si>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</si>
  <si>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</si>
  <si>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</si>
  <si>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</si>
  <si>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</si>
  <si>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</si>
  <si>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</si>
  <si>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</si>
  <si>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</si>
  <si>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</si>
  <si>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</si>
  <si>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</si>
  <si>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</si>
  <si>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</si>
  <si>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</si>
  <si>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</si>
  <si>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</si>
  <si>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</si>
  <si>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</si>
  <si>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</si>
  <si>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</si>
  <si>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</si>
  <si>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</si>
  <si>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</si>
  <si>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</si>
  <si>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</si>
  <si>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</si>
  <si>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</si>
  <si>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</si>
  <si>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</si>
  <si>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</si>
  <si>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</si>
  <si>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</si>
  <si>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</si>
  <si>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</si>
  <si>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</si>
  <si>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</si>
  <si>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</si>
  <si>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</si>
  <si>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</si>
  <si>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</si>
  <si>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</si>
  <si>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</si>
  <si>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</si>
  <si>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</si>
  <si>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</si>
  <si>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</si>
  <si>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</si>
  <si>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</si>
  <si>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</si>
  <si>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</si>
  <si>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</si>
  <si>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</si>
  <si>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</si>
  <si>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</si>
  <si>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</si>
  <si>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</si>
  <si>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</si>
  <si>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</si>
  <si>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</si>
  <si>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</si>
  <si>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</si>
  <si>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</si>
  <si>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</si>
  <si>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</si>
  <si>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</si>
  <si>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</si>
  <si>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</si>
  <si>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</si>
  <si>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</si>
  <si>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</si>
  <si>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</si>
  <si>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</si>
  <si>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</si>
  <si>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</si>
  <si>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</si>
  <si>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</si>
  <si>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</si>
  <si>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</si>
  <si>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</si>
  <si>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</si>
  <si>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</si>
  <si>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</si>
  <si>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</si>
  <si>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</si>
  <si>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</si>
  <si>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</si>
  <si>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</si>
  <si>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</si>
  <si>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</si>
  <si>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</si>
  <si>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</si>
  <si>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</si>
  <si>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</si>
  <si>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</si>
  <si>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</si>
  <si>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</si>
  <si>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</si>
  <si>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</si>
  <si>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</si>
  <si>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</si>
  <si>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</si>
  <si>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</si>
  <si>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</si>
  <si>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</si>
  <si>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</si>
  <si>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</si>
  <si>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</si>
  <si>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</si>
  <si>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</si>
  <si>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</si>
  <si>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</si>
  <si>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</si>
  <si>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</si>
  <si>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</si>
  <si>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</si>
  <si>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</si>
  <si>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</si>
  <si>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</si>
  <si>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</si>
  <si>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</si>
  <si>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</si>
  <si>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</si>
  <si>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</si>
  <si>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</si>
  <si>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</si>
  <si>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</si>
  <si>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</si>
  <si>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</si>
  <si>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</si>
  <si>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</si>
  <si>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</si>
  <si>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</si>
  <si>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</si>
  <si>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</si>
  <si>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</si>
  <si>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</si>
  <si>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</si>
  <si>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</si>
  <si>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</si>
  <si>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</si>
  <si>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</si>
  <si>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</si>
  <si>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</si>
  <si>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</si>
  <si>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</si>
  <si>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</si>
  <si>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</si>
  <si>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</si>
  <si>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</si>
  <si>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</si>
  <si>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</si>
  <si>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</si>
  <si>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</si>
  <si>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</si>
  <si>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</si>
  <si>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</si>
  <si>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</si>
  <si>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</si>
  <si>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</si>
  <si>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</si>
  <si>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</si>
  <si>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</si>
  <si>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</si>
  <si>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</si>
  <si>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</si>
  <si>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</si>
  <si>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</si>
  <si>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</si>
  <si>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</si>
  <si>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</si>
  <si>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</si>
  <si>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</si>
  <si>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</si>
  <si>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</si>
  <si>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</si>
  <si>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</si>
  <si>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</si>
  <si>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</si>
  <si>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</si>
  <si>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</si>
  <si>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</si>
  <si>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</si>
  <si>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</si>
  <si>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</si>
  <si>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</si>
  <si>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</si>
  <si>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</si>
  <si>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</si>
  <si>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</si>
  <si>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</si>
  <si>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</si>
  <si>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</si>
  <si>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</si>
  <si>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</si>
  <si>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</si>
  <si>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</si>
  <si>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</si>
  <si>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</si>
  <si>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</si>
  <si>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</si>
  <si>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</si>
  <si>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</si>
  <si>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</si>
  <si>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</si>
  <si>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</si>
  <si>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</si>
  <si>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</si>
  <si>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</si>
  <si>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</si>
  <si>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</si>
  <si>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</si>
  <si>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</si>
  <si>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</si>
  <si>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</si>
  <si>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</si>
  <si>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</si>
  <si>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</si>
  <si>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</si>
  <si>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</si>
  <si>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</si>
  <si>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</si>
  <si>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</si>
  <si>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</si>
  <si>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</si>
  <si>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</si>
  <si>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</si>
  <si>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</si>
  <si>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</si>
  <si>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</si>
  <si>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</si>
  <si>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</si>
  <si>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</si>
  <si>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</si>
  <si>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</si>
  <si>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</si>
  <si>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</si>
  <si>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</si>
  <si>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</si>
  <si>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</si>
  <si>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</si>
  <si>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</si>
  <si>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</si>
  <si>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</si>
  <si>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</si>
  <si>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</si>
  <si>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</si>
  <si>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</si>
  <si>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</si>
  <si>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</si>
  <si>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</si>
  <si>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</si>
  <si>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</si>
  <si>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</si>
  <si>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</si>
  <si>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</si>
  <si>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</si>
  <si>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</si>
  <si>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</si>
  <si>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</si>
  <si>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</si>
  <si>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</si>
  <si>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</si>
  <si>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</si>
  <si>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</si>
  <si>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</si>
  <si>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</si>
  <si>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</si>
  <si>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</si>
  <si>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</si>
  <si>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</si>
  <si>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</si>
  <si>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</si>
  <si>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</si>
  <si>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</si>
  <si>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</si>
  <si>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</si>
  <si>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</si>
  <si>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</si>
  <si>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</si>
  <si>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</si>
  <si>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</si>
  <si>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</si>
  <si>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</si>
  <si>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</si>
  <si>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</si>
  <si>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</si>
  <si>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</si>
  <si>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</si>
  <si>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</si>
  <si>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</si>
  <si>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</si>
  <si>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</si>
  <si>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</si>
  <si>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</si>
  <si>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</si>
  <si>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</si>
  <si>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</si>
  <si>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</si>
  <si>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</si>
  <si>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</si>
  <si>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</si>
  <si>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</si>
  <si>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</si>
  <si>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</si>
  <si>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</si>
  <si>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</si>
  <si>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</si>
  <si>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</si>
  <si>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</si>
  <si>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</si>
  <si>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</si>
  <si>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</si>
  <si>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</si>
  <si>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</si>
  <si>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</si>
  <si>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</si>
  <si>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</si>
  <si>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</si>
  <si>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</si>
  <si>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</si>
  <si>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</si>
  <si>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</si>
  <si>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</si>
  <si>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</si>
  <si>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</si>
  <si>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</si>
  <si>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</si>
  <si>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</si>
  <si>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</si>
  <si>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</si>
  <si>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</si>
  <si>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</si>
  <si>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</si>
  <si>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</si>
  <si>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</si>
  <si>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</si>
  <si>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</si>
  <si>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</si>
  <si>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</si>
  <si>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</si>
  <si>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</si>
  <si>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</si>
  <si>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</si>
  <si>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</si>
  <si>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</si>
  <si>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</si>
  <si>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</si>
  <si>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</si>
  <si>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</si>
  <si>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</si>
  <si>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</si>
  <si>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</si>
  <si>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</si>
  <si>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</si>
  <si>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</si>
  <si>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</si>
  <si>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</si>
  <si>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</si>
  <si>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</si>
  <si>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</si>
  <si>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</si>
  <si>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</si>
  <si>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</si>
  <si>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</si>
  <si>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</si>
  <si>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</si>
  <si>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</si>
  <si>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</si>
  <si>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</si>
  <si>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</si>
  <si>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</si>
  <si>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</si>
  <si>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</si>
  <si>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</si>
  <si>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</si>
  <si>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</si>
  <si>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</si>
  <si>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</si>
  <si>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</si>
  <si>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</si>
  <si>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</si>
  <si>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</si>
  <si>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</si>
  <si>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</si>
  <si>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</si>
  <si>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</si>
  <si>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</si>
  <si>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</si>
  <si>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</si>
  <si>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</si>
  <si>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</si>
  <si>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</si>
  <si>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</si>
  <si>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</si>
  <si>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</si>
  <si>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</si>
  <si>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</si>
  <si>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</si>
  <si>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</si>
  <si>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</si>
  <si>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</si>
  <si>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</si>
  <si>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</si>
  <si>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</si>
  <si>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</si>
  <si>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</si>
  <si>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</si>
  <si>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</si>
  <si>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</si>
  <si>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</si>
  <si>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</si>
  <si>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</si>
  <si>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</si>
  <si>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</si>
  <si>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</si>
  <si>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</si>
  <si>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</si>
  <si>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</si>
  <si>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</si>
  <si>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</si>
  <si>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</si>
  <si>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</si>
  <si>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</si>
  <si>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</si>
  <si>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</si>
  <si>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</si>
  <si>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</si>
  <si>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</si>
  <si>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</si>
  <si>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</si>
  <si>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</si>
  <si>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</si>
  <si>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</si>
  <si>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</si>
  <si>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</si>
  <si>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</si>
  <si>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</si>
  <si>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</si>
  <si>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</si>
  <si>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</si>
  <si>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</si>
  <si>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</si>
  <si>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</si>
  <si>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</si>
  <si>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</si>
  <si>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</si>
  <si>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</si>
  <si>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</si>
  <si>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</si>
  <si>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</si>
  <si>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</si>
  <si>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</si>
  <si>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</si>
  <si>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</si>
  <si>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</si>
  <si>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</si>
  <si>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</si>
  <si>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</si>
  <si>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</si>
  <si>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</si>
  <si>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</si>
  <si>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</si>
  <si>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</si>
  <si>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</si>
  <si>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</si>
  <si>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</si>
  <si>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</si>
  <si>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</si>
  <si>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</si>
  <si>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</si>
  <si>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</si>
  <si>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</si>
  <si>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</si>
  <si>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</si>
  <si>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</si>
  <si>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</si>
  <si>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</si>
  <si>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</si>
  <si>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</si>
  <si>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</si>
  <si>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</si>
  <si>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</si>
  <si>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</si>
  <si>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</si>
  <si>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</si>
  <si>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</si>
  <si>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</si>
  <si>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</si>
  <si>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</si>
  <si>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</si>
  <si>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</si>
  <si>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</si>
  <si>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</si>
  <si>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</si>
  <si>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</si>
  <si>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</si>
  <si>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</si>
  <si>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</si>
  <si>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</si>
  <si>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</si>
  <si>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</si>
  <si>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</si>
  <si>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</si>
  <si>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</si>
  <si>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</si>
  <si>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</si>
  <si>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</si>
  <si>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</si>
  <si>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</si>
  <si>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</si>
  <si>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</si>
  <si>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</si>
  <si>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</si>
  <si>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</si>
  <si>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</si>
  <si>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</si>
  <si>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</si>
  <si>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</si>
  <si>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</si>
  <si>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</si>
  <si>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</si>
  <si>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</si>
  <si>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</si>
  <si>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</si>
  <si>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</si>
  <si>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</si>
  <si>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</si>
  <si>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</si>
  <si>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</si>
  <si>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</si>
  <si>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</si>
  <si>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</si>
  <si>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</si>
  <si>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</si>
  <si>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</si>
  <si>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</si>
  <si>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</si>
  <si>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</si>
  <si>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</si>
  <si>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</si>
  <si>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</si>
  <si>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</si>
  <si>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</si>
  <si>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</si>
  <si>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</si>
  <si>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</si>
  <si>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</si>
  <si>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</si>
  <si>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</si>
  <si>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</si>
  <si>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</si>
  <si>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</si>
  <si>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</si>
  <si>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</si>
  <si>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</si>
  <si>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</si>
  <si>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</si>
  <si>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</si>
  <si>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</si>
  <si>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</si>
  <si>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</si>
  <si>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</si>
  <si>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</si>
  <si>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</si>
  <si>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</si>
  <si>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</si>
  <si>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</si>
  <si>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</si>
  <si>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</si>
  <si>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</si>
  <si>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</si>
  <si>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</si>
  <si>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</si>
  <si>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</si>
  <si>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</si>
  <si>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</si>
  <si>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</si>
  <si>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</si>
  <si>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</si>
  <si>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</si>
  <si>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</si>
  <si>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</si>
  <si>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</si>
  <si>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</si>
  <si>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</si>
  <si>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</si>
  <si>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</si>
  <si>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</si>
  <si>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</si>
  <si>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</si>
  <si>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</si>
  <si>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</si>
  <si>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</si>
  <si>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</si>
  <si>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</si>
  <si>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</si>
  <si>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</si>
  <si>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</si>
  <si>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</si>
  <si>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</si>
  <si>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</si>
  <si>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</si>
  <si>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</si>
  <si>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</si>
  <si>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</si>
  <si>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</si>
  <si>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</si>
  <si>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</si>
  <si>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</si>
  <si>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</si>
  <si>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</si>
  <si>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</si>
  <si>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</si>
  <si>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</si>
  <si>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</si>
  <si>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</si>
  <si>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</si>
  <si>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</si>
  <si>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</si>
  <si>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</si>
  <si>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</si>
  <si>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</si>
  <si>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</si>
  <si>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</si>
  <si>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</si>
  <si>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</si>
  <si>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</si>
  <si>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</si>
  <si>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</si>
  <si>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</si>
  <si>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</si>
  <si>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</si>
  <si>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</si>
  <si>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</si>
  <si>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</si>
  <si>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</si>
  <si>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</si>
  <si>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</si>
  <si>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</si>
  <si>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</si>
  <si>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</si>
  <si>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</si>
  <si>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</si>
  <si>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</si>
  <si>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</si>
  <si>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</si>
  <si>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</si>
  <si>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</si>
  <si>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</si>
  <si>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</si>
  <si>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</si>
  <si>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</si>
  <si>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</si>
  <si>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</si>
  <si>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</si>
  <si>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</si>
  <si>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</si>
  <si>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</si>
  <si>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</si>
  <si>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</si>
  <si>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</si>
  <si>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</si>
  <si>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</si>
  <si>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</si>
  <si>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</si>
  <si>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</si>
  <si>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</si>
  <si>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</si>
  <si>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</si>
  <si>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</si>
  <si>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</si>
  <si>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</si>
  <si>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</si>
  <si>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</si>
  <si>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</si>
  <si>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</si>
  <si>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</si>
  <si>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</si>
  <si>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</si>
  <si>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</si>
  <si>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</si>
  <si>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</si>
  <si>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</si>
  <si>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</si>
  <si>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</si>
  <si>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</si>
  <si>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</si>
  <si>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</si>
  <si>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</si>
  <si>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</si>
  <si>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</si>
  <si>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</si>
  <si>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</si>
  <si>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</si>
  <si>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</si>
  <si>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</si>
  <si>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</si>
  <si>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</si>
  <si>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</si>
  <si>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</si>
  <si>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</si>
  <si>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</si>
  <si>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</si>
  <si>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</si>
  <si>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</si>
  <si>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</si>
  <si>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</si>
  <si>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</si>
  <si>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</si>
  <si>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</si>
  <si>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</si>
  <si>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</si>
  <si>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</si>
  <si>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</si>
  <si>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</si>
  <si>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</si>
  <si>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</si>
  <si>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</si>
  <si>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</si>
  <si>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</si>
  <si>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</si>
  <si>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</si>
  <si>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</si>
  <si>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</si>
  <si>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</si>
  <si>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</si>
  <si>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</si>
  <si>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</si>
  <si>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</si>
  <si>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</si>
  <si>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</si>
  <si>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</si>
  <si>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</si>
  <si>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</si>
  <si>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</si>
  <si>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</si>
  <si>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</si>
  <si>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</si>
  <si>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</si>
  <si>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</si>
  <si>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</si>
  <si>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</si>
  <si>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</si>
  <si>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</si>
  <si>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</si>
  <si>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</si>
  <si>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</si>
  <si>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</si>
  <si>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</si>
  <si>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</si>
  <si>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</si>
  <si>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</si>
  <si>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</si>
  <si>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</si>
  <si>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</si>
  <si>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</si>
  <si>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</si>
  <si>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</si>
  <si>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</si>
  <si>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</si>
  <si>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</si>
  <si>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</si>
  <si>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</si>
  <si>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</si>
  <si>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</si>
  <si>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</si>
  <si>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</si>
  <si>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</si>
  <si>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</si>
  <si>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</si>
  <si>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</si>
  <si>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</si>
  <si>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</si>
  <si>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</si>
  <si>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</si>
  <si>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</si>
  <si>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</si>
  <si>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</si>
  <si>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</si>
  <si>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</si>
  <si>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</si>
  <si>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</si>
  <si>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</si>
  <si>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</si>
  <si>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</si>
  <si>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</si>
  <si>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</si>
  <si>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</si>
  <si>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</si>
  <si>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</si>
  <si>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</si>
  <si>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</si>
  <si>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</si>
  <si>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</si>
  <si>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</si>
  <si>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</si>
  <si>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</si>
  <si>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</si>
  <si>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</si>
  <si>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</si>
  <si>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</si>
  <si>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</si>
  <si>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</si>
  <si>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</si>
  <si>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</si>
  <si>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</si>
  <si>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</si>
  <si>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</si>
  <si>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</si>
  <si>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</si>
  <si>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</si>
  <si>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</si>
  <si>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</si>
  <si>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</si>
  <si>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</si>
  <si>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</si>
  <si>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</si>
  <si>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</si>
  <si>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</si>
  <si>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</si>
  <si>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</si>
  <si>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</si>
  <si>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</si>
  <si>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</si>
  <si>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</si>
  <si>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</si>
  <si>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</si>
  <si>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</si>
  <si>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</si>
  <si>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</si>
  <si>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</si>
  <si>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</si>
  <si>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</si>
  <si>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</si>
  <si>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</si>
  <si>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</si>
  <si>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</si>
  <si>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</si>
  <si>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</si>
  <si>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</si>
  <si>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</si>
  <si>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</si>
  <si>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</si>
  <si>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</si>
  <si>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</si>
  <si>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</si>
  <si>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</si>
  <si>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</si>
  <si>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</si>
  <si>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</si>
  <si>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</si>
  <si>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</si>
  <si>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</si>
  <si>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</si>
  <si>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</si>
  <si>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</si>
  <si>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</si>
  <si>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</si>
  <si>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</si>
  <si>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</si>
  <si>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</si>
  <si>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</si>
  <si>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</si>
  <si>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</si>
  <si>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</si>
  <si>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</si>
  <si>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</si>
  <si>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</si>
  <si>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</si>
  <si>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</si>
  <si>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</si>
  <si>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</si>
  <si>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</si>
  <si>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</si>
  <si>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</si>
  <si>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</si>
  <si>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</si>
  <si>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</si>
  <si>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</si>
  <si>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</si>
  <si>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</si>
  <si>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</si>
  <si>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</si>
  <si>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</si>
  <si>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</si>
  <si>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</si>
  <si>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</si>
  <si>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</si>
  <si>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</si>
  <si>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</si>
  <si>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</si>
  <si>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</si>
  <si>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</si>
  <si>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</si>
  <si>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</si>
  <si>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</si>
  <si>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</si>
  <si>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</si>
  <si>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</si>
  <si>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</si>
  <si>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</si>
  <si>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</si>
  <si>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</si>
  <si>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</si>
  <si>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</si>
  <si>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</si>
  <si>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</si>
  <si>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</si>
  <si>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</si>
  <si>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</si>
  <si>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</si>
  <si>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</si>
  <si>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</si>
  <si>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</si>
  <si>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</si>
  <si>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</si>
  <si>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</si>
  <si>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</si>
  <si>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</si>
  <si>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</si>
  <si>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</si>
  <si>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</si>
  <si>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</si>
  <si>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</si>
  <si>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</si>
  <si>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</si>
  <si>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</si>
  <si>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</si>
  <si>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</si>
  <si>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</si>
  <si>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</si>
  <si>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</si>
  <si>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</si>
  <si>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</si>
  <si>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</si>
  <si>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</si>
  <si>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</si>
  <si>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</si>
  <si>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</si>
  <si>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</si>
  <si>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</si>
  <si>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</si>
  <si>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</si>
  <si>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</si>
  <si>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</si>
  <si>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</si>
  <si>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</si>
  <si>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</si>
  <si>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</si>
  <si>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</si>
  <si>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</si>
  <si>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</si>
  <si>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</si>
  <si>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</si>
  <si>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</si>
  <si>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</si>
  <si>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</si>
  <si>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</si>
  <si>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</si>
  <si>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</si>
  <si>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</si>
  <si>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</si>
  <si>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</si>
  <si>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</si>
  <si>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</si>
  <si>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</si>
  <si>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</si>
  <si>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</si>
  <si>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</si>
  <si>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</si>
  <si>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</si>
  <si>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</si>
  <si>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</si>
  <si>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</si>
  <si>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</si>
  <si>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</si>
  <si>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</si>
  <si>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</si>
  <si>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</si>
  <si>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</si>
  <si>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</si>
  <si>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</si>
  <si>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</si>
  <si>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</si>
  <si>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</si>
  <si>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</si>
  <si>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</si>
  <si>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</si>
  <si>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</si>
  <si>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</si>
  <si>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</si>
  <si>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</si>
  <si>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</si>
  <si>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</si>
  <si>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</si>
  <si>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</si>
  <si>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</si>
  <si>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</si>
  <si>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</si>
  <si>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</si>
  <si>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</si>
  <si>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</si>
  <si>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</si>
  <si>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</si>
  <si>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</si>
  <si>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</si>
  <si>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</si>
  <si>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</si>
  <si>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</si>
  <si>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</si>
  <si>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</si>
  <si>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</si>
  <si>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</si>
  <si>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</si>
  <si>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</si>
  <si>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</si>
  <si>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</si>
  <si>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</si>
  <si>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</si>
  <si>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</si>
  <si>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</si>
  <si>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</si>
  <si>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</si>
  <si>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</si>
  <si>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</si>
  <si>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</si>
  <si>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</si>
  <si>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</si>
  <si>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</si>
  <si>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</si>
  <si>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</si>
  <si>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</si>
  <si>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</si>
  <si>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</si>
  <si>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</si>
  <si>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</si>
  <si>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</si>
  <si>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</si>
  <si>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</si>
  <si>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</si>
  <si>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</si>
  <si>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</si>
  <si>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</si>
  <si>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</si>
  <si>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</si>
  <si>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</si>
  <si>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</si>
  <si>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</si>
  <si>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</si>
  <si>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</si>
  <si>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</si>
  <si>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</si>
  <si>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</si>
  <si>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</si>
  <si>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</si>
  <si>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</si>
  <si>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</si>
  <si>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</si>
  <si>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</si>
  <si>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</si>
  <si>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</si>
  <si>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</si>
  <si>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</si>
  <si>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</si>
  <si>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</si>
  <si>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</si>
  <si>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</si>
  <si>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</si>
  <si>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</si>
  <si>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</si>
  <si>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</si>
  <si>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</si>
  <si>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</si>
  <si>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</si>
  <si>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</si>
  <si>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</si>
  <si>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</si>
  <si>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</si>
  <si>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</si>
  <si>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</si>
  <si>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</si>
  <si>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</si>
  <si>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</si>
  <si>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</si>
  <si>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</si>
  <si>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</si>
  <si>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</si>
  <si>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</si>
  <si>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</si>
  <si>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</si>
  <si>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</si>
  <si>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</si>
  <si>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</si>
  <si>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</si>
  <si>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</si>
  <si>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</si>
  <si>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</si>
  <si>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</si>
  <si>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</si>
  <si>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</si>
  <si>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</si>
  <si>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</si>
  <si>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</si>
  <si>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</si>
  <si>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</si>
  <si>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</si>
  <si>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</si>
  <si>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</si>
  <si>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</si>
  <si>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</si>
  <si>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</si>
  <si>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</si>
  <si>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</si>
  <si>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</si>
  <si>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</si>
  <si>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</si>
  <si>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</si>
  <si>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</si>
  <si>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</si>
  <si>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</si>
  <si>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</si>
  <si>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</si>
  <si>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</si>
  <si>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</si>
  <si>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</si>
  <si>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</si>
  <si>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</si>
  <si>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</si>
  <si>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</si>
  <si>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</si>
  <si>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</si>
  <si>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</si>
  <si>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</si>
  <si>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</si>
  <si>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</si>
  <si>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</si>
  <si>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</si>
  <si>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</si>
  <si>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</si>
  <si>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</si>
  <si>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</si>
  <si>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</si>
  <si>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</si>
  <si>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</si>
  <si>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</si>
  <si>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</si>
  <si>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</si>
  <si>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</si>
  <si>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</si>
  <si>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</si>
  <si>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</si>
  <si>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</si>
  <si>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</si>
  <si>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</si>
  <si>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</si>
  <si>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</si>
  <si>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</si>
  <si>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</si>
  <si>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</si>
  <si>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</si>
  <si>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</si>
  <si>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</si>
  <si>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</si>
  <si>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</si>
  <si>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</si>
  <si>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</si>
  <si>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</si>
  <si>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</si>
  <si>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</si>
  <si>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</si>
  <si>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</si>
  <si>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</si>
  <si>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</si>
  <si>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</si>
  <si>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</si>
  <si>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</si>
  <si>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</si>
  <si>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</si>
  <si>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</si>
  <si>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</si>
  <si>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</si>
  <si>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</si>
  <si>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</si>
  <si>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</si>
  <si>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</si>
  <si>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</si>
  <si>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</si>
  <si>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</si>
  <si>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</si>
  <si>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</si>
  <si>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</si>
  <si>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</si>
  <si>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</si>
  <si>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</si>
  <si>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</si>
  <si>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</si>
  <si>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</si>
  <si>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</si>
  <si>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</si>
  <si>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</si>
  <si>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</si>
  <si>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</si>
  <si>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</si>
  <si>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</si>
  <si>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</si>
  <si>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</si>
  <si>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</si>
  <si>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</si>
  <si>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</si>
  <si>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</si>
  <si>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</si>
  <si>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</si>
  <si>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</si>
  <si>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</si>
  <si>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</si>
  <si>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</si>
  <si>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</si>
  <si>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</si>
  <si>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</si>
  <si>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</si>
  <si>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</si>
  <si>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</si>
  <si>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</si>
  <si>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</si>
  <si>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</si>
  <si>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</si>
  <si>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</si>
  <si>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</si>
  <si>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</si>
  <si>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</si>
  <si>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</si>
  <si>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</si>
  <si>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</si>
  <si>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</si>
  <si>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</si>
  <si>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</si>
  <si>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</si>
  <si>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</si>
  <si>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</si>
  <si>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</si>
  <si>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</si>
  <si>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</si>
  <si>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</si>
  <si>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</si>
  <si>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</si>
  <si>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</si>
  <si>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</si>
  <si>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</si>
  <si>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</si>
  <si>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</si>
  <si>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</si>
  <si>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</si>
  <si>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</si>
  <si>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</si>
  <si>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</si>
  <si>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</si>
  <si>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</si>
  <si>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</si>
  <si>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</si>
  <si>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</si>
  <si>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</si>
  <si>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</si>
  <si>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</si>
  <si>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</si>
  <si>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</si>
  <si>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</si>
  <si>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</si>
  <si>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</si>
  <si>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</si>
  <si>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</si>
  <si>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</si>
  <si>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</si>
  <si>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</si>
  <si>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</si>
  <si>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</si>
  <si>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</si>
  <si>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</si>
  <si>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</si>
  <si>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</si>
  <si>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</si>
  <si>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</si>
  <si>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</si>
  <si>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</si>
  <si>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</si>
  <si>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</si>
  <si>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</si>
  <si>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</si>
  <si>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</si>
  <si>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</si>
  <si>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</si>
  <si>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</si>
  <si>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</si>
  <si>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</si>
  <si>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</si>
  <si>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</si>
  <si>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</si>
  <si>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</si>
  <si>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</si>
  <si>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</si>
  <si>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</si>
  <si>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</si>
  <si>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</si>
  <si>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</si>
  <si>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</si>
  <si>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</si>
  <si>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</si>
  <si>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</si>
  <si>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</si>
  <si>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</si>
  <si>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</si>
  <si>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</si>
  <si>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</si>
  <si>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</si>
  <si>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</si>
  <si>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</si>
  <si>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</si>
  <si>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</si>
  <si>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</si>
  <si>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</si>
  <si>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</si>
  <si>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</si>
  <si>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</si>
  <si>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</si>
  <si>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</si>
  <si>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</si>
  <si>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</si>
  <si>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</si>
  <si>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</si>
  <si>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</si>
  <si>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</si>
  <si>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</si>
  <si>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</si>
  <si>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</si>
  <si>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</si>
  <si>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</si>
  <si>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</si>
  <si>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</si>
  <si>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</si>
  <si>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</si>
  <si>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</si>
  <si>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</si>
  <si>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</si>
  <si>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</si>
  <si>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</si>
  <si>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</si>
  <si>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</si>
  <si>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</si>
  <si>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</si>
  <si>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</si>
  <si>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</si>
  <si>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</si>
  <si>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</si>
  <si>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</si>
  <si>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</si>
  <si>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</si>
  <si>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</si>
  <si>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</si>
  <si>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</si>
  <si>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</si>
  <si>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</si>
  <si>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</si>
  <si>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</si>
  <si>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</si>
  <si>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</si>
  <si>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</si>
  <si>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</si>
  <si>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</si>
  <si>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</si>
  <si>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</si>
  <si>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</si>
  <si>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</si>
  <si>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</si>
  <si>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</si>
  <si>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</si>
  <si>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</si>
  <si>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</si>
  <si>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</si>
  <si>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</si>
  <si>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</si>
  <si>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</si>
  <si>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</si>
  <si>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</si>
  <si>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</si>
  <si>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</si>
  <si>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</si>
  <si>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</si>
  <si>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</si>
  <si>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</si>
  <si>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</si>
  <si>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</si>
  <si>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</si>
  <si>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</si>
  <si>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</si>
  <si>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</si>
  <si>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</si>
  <si>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</si>
  <si>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</si>
  <si>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</si>
  <si>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</si>
  <si>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</si>
  <si>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</si>
  <si>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</si>
  <si>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</si>
  <si>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</si>
  <si>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</si>
  <si>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</si>
  <si>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</si>
  <si>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</si>
  <si>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</si>
  <si>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</si>
  <si>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</si>
  <si>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</si>
  <si>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</si>
  <si>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</si>
  <si>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</si>
  <si>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</si>
  <si>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</si>
  <si>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</si>
  <si>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</si>
  <si>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</si>
  <si>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</si>
  <si>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</si>
  <si>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</si>
  <si>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</si>
  <si>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</si>
  <si>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</si>
  <si>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</si>
  <si>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</si>
  <si>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</si>
  <si>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</si>
  <si>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</si>
  <si>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</si>
  <si>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</si>
  <si>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</si>
  <si>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</si>
  <si>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</si>
  <si>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</si>
  <si>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</si>
  <si>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</si>
  <si>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</si>
  <si>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</si>
  <si>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</si>
  <si>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</si>
  <si>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</si>
  <si>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</si>
  <si>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</si>
  <si>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</si>
  <si>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</si>
  <si>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</si>
  <si>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</si>
  <si>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</si>
  <si>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</si>
  <si>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</si>
  <si>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</si>
  <si>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</si>
  <si>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</si>
  <si>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</si>
  <si>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</si>
  <si>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</si>
  <si>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</si>
  <si>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</si>
  <si>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</si>
  <si>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</si>
  <si>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</si>
  <si>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</si>
  <si>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</si>
  <si>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</si>
  <si>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</si>
  <si>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</si>
  <si>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</si>
  <si>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</si>
  <si>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</si>
  <si>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</si>
  <si>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</si>
  <si>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</si>
  <si>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</si>
  <si>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</si>
  <si>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</si>
  <si>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</si>
  <si>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</si>
  <si>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</si>
  <si>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</si>
  <si>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</si>
  <si>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</si>
  <si>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</si>
  <si>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</si>
  <si>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</si>
  <si>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</si>
  <si>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</si>
  <si>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</si>
  <si>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</si>
  <si>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</si>
  <si>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</si>
  <si>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</si>
  <si>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</si>
  <si>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</si>
  <si>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</si>
  <si>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</si>
  <si>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</si>
  <si>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</si>
  <si>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</si>
  <si>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</si>
  <si>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</si>
  <si>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</si>
  <si>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</si>
  <si>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</si>
  <si>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</si>
  <si>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</si>
  <si>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</si>
  <si>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</si>
  <si>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</si>
  <si>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</si>
  <si>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</si>
  <si>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</si>
  <si>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</si>
  <si>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</si>
  <si>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</si>
  <si>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</si>
  <si>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</si>
  <si>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</si>
  <si>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</si>
  <si>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</si>
  <si>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</si>
  <si>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</si>
  <si>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</si>
  <si>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</si>
  <si>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</si>
  <si>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</si>
  <si>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</si>
  <si>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</si>
  <si>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</si>
  <si>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</si>
  <si>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</si>
  <si>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</si>
  <si>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</si>
  <si>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</si>
  <si>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</si>
  <si>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</si>
  <si>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</si>
  <si>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</si>
  <si>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</si>
  <si>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</si>
  <si>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</si>
  <si>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</si>
  <si>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</si>
  <si>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</si>
  <si>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</si>
  <si>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</si>
  <si>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</si>
  <si>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</si>
  <si>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</si>
  <si>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</si>
  <si>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</si>
  <si>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</si>
  <si>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</si>
  <si>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</si>
  <si>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</si>
  <si>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</si>
  <si>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</si>
  <si>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</si>
  <si>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</si>
  <si>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</si>
  <si>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</si>
  <si>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</si>
  <si>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</si>
  <si>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</si>
  <si>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</si>
  <si>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</si>
  <si>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</si>
  <si>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</si>
  <si>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</si>
  <si>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</si>
  <si>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</si>
  <si>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</si>
  <si>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</si>
  <si>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</si>
  <si>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</si>
  <si>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</si>
  <si>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</si>
  <si>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</si>
  <si>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</si>
  <si>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</si>
  <si>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</si>
  <si>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</si>
  <si>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</si>
  <si>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</si>
  <si>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</si>
  <si>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</si>
  <si>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</si>
  <si>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</si>
  <si>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</si>
  <si>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</si>
  <si>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</si>
  <si>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</si>
  <si>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</si>
  <si>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</si>
  <si>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</si>
  <si>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</si>
  <si>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</si>
  <si>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</si>
  <si>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</si>
  <si>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</si>
  <si>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</si>
  <si>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</si>
  <si>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</si>
  <si>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</si>
  <si>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</si>
  <si>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</si>
  <si>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</si>
  <si>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</si>
  <si>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</si>
  <si>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</si>
  <si>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</si>
  <si>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</si>
  <si>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</si>
  <si>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</si>
  <si>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</si>
  <si>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</si>
  <si>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</si>
  <si>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</si>
  <si>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</si>
  <si>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</si>
  <si>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</si>
  <si>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</si>
  <si>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</si>
  <si>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</si>
  <si>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</si>
  <si>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</si>
  <si>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</si>
  <si>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</si>
  <si>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</si>
  <si>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</si>
  <si>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</si>
  <si>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</si>
  <si>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</si>
  <si>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</si>
  <si>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</si>
  <si>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</si>
  <si>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</si>
  <si>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</si>
  <si>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</si>
  <si>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</si>
  <si>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</si>
  <si>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</si>
  <si>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</si>
  <si>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</si>
  <si>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</si>
  <si>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</si>
  <si>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</si>
  <si>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</si>
  <si>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</si>
  <si>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</si>
  <si>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</si>
  <si>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</si>
  <si>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</si>
  <si>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</si>
  <si>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</si>
  <si>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</si>
  <si>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</si>
  <si>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</si>
  <si>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</si>
  <si>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</si>
  <si>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</si>
  <si>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</si>
  <si>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</si>
  <si>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</si>
  <si>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</si>
  <si>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</si>
  <si>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</si>
  <si>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</si>
  <si>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</si>
  <si>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</si>
  <si>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</si>
  <si>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</si>
  <si>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</si>
  <si>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</si>
  <si>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</si>
  <si>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</si>
  <si>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</si>
  <si>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</si>
  <si>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</si>
  <si>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</si>
  <si>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</si>
  <si>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</si>
  <si>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</si>
  <si>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</si>
  <si>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</si>
  <si>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</si>
  <si>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</si>
  <si>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</si>
  <si>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</si>
  <si>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</si>
  <si>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</si>
  <si>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</si>
  <si>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</si>
  <si>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</si>
  <si>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</si>
  <si>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</si>
  <si>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</si>
  <si>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</si>
  <si>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</si>
  <si>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</si>
  <si>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</si>
  <si>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</si>
  <si>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</si>
  <si>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</si>
  <si>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</si>
  <si>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</si>
  <si>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</si>
  <si>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</si>
  <si>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</si>
  <si>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</si>
  <si>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</si>
  <si>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</si>
  <si>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</si>
  <si>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</si>
  <si>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</si>
  <si>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</si>
  <si>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</si>
  <si>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</si>
  <si>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</si>
  <si>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</si>
  <si>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</si>
  <si>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</si>
  <si>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</si>
  <si>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</si>
  <si>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</si>
  <si>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</si>
  <si>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</si>
  <si>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</si>
  <si>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</si>
  <si>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</si>
  <si>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</si>
  <si>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</si>
  <si>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</si>
  <si>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</si>
  <si>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</si>
  <si>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</si>
  <si>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</si>
  <si>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</si>
  <si>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</si>
  <si>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</si>
  <si>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</si>
  <si>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</si>
  <si>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</si>
  <si>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</si>
  <si>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</si>
  <si>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</si>
  <si>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</si>
  <si>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</si>
  <si>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</si>
  <si>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</si>
  <si>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</si>
  <si>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</si>
  <si>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</si>
  <si>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</si>
  <si>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</si>
  <si>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</si>
  <si>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</si>
  <si>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</si>
  <si>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</si>
  <si>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</si>
  <si>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</si>
  <si>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</si>
  <si>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</si>
  <si>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</si>
  <si>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</si>
  <si>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</si>
  <si>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</si>
  <si>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</si>
  <si>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</si>
  <si>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</si>
  <si>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</si>
  <si>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</si>
  <si>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</si>
  <si>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</si>
  <si>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</si>
  <si>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</si>
  <si>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</si>
  <si>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</si>
  <si>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</si>
  <si>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</si>
  <si>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</si>
  <si>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</si>
  <si>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</si>
  <si>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</si>
  <si>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</si>
  <si>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</si>
  <si>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</si>
  <si>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</si>
  <si>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</si>
  <si>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</si>
  <si>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</si>
  <si>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</si>
  <si>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</si>
  <si>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</si>
  <si>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</si>
  <si>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</si>
  <si>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</si>
  <si>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</si>
  <si>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</si>
  <si>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</si>
  <si>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</si>
  <si>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</si>
  <si>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</si>
  <si>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</si>
  <si>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</si>
  <si>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</si>
  <si>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</si>
  <si>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</si>
  <si>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</si>
  <si>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</si>
  <si>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</si>
  <si>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</si>
  <si>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</si>
  <si>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</si>
  <si>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</si>
  <si>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</si>
  <si>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</si>
  <si>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</si>
  <si>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</si>
  <si>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</si>
  <si>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</si>
  <si>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</si>
  <si>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</si>
  <si>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</si>
  <si>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</si>
  <si>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</si>
  <si>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</si>
  <si>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</si>
  <si>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</si>
  <si>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</si>
  <si>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</si>
  <si>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</si>
  <si>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</si>
  <si>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</si>
  <si>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</si>
  <si>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</si>
  <si>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</si>
  <si>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</si>
  <si>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</si>
  <si>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</si>
  <si>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</si>
  <si>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</si>
  <si>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</si>
  <si>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</si>
  <si>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</si>
  <si>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</si>
  <si>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</si>
  <si>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</si>
  <si>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</si>
  <si>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</si>
  <si>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</si>
  <si>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</si>
  <si>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</si>
  <si>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</si>
  <si>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</si>
  <si>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</si>
  <si>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</si>
  <si>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</si>
  <si>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</si>
  <si>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</si>
  <si>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</si>
  <si>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</si>
  <si>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</si>
  <si>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</si>
  <si>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</si>
  <si>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</si>
  <si>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</si>
  <si>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</si>
  <si>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</si>
  <si>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</si>
  <si>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</si>
  <si>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</si>
  <si>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</si>
  <si>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</si>
  <si>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</si>
  <si>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</si>
  <si>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</si>
  <si>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</si>
  <si>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</si>
  <si>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</si>
  <si>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</si>
  <si>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</si>
  <si>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</si>
  <si>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</si>
  <si>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</si>
  <si>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</si>
  <si>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</si>
  <si>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</si>
  <si>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</si>
  <si>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</si>
  <si>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</si>
  <si>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</si>
  <si>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</si>
  <si>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</si>
  <si>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</si>
  <si>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</si>
  <si>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</si>
  <si>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</si>
  <si>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</si>
  <si>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</si>
  <si>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</si>
  <si>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</si>
  <si>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</si>
  <si>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</si>
  <si>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</si>
  <si>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</si>
  <si>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</si>
  <si>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</si>
  <si>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</si>
  <si>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</si>
  <si>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</si>
  <si>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</si>
  <si>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</si>
  <si>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</si>
  <si>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</si>
  <si>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</si>
  <si>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</si>
  <si>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</si>
  <si>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</si>
  <si>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</si>
  <si>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</si>
  <si>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</si>
  <si>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</si>
  <si>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</si>
  <si>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</si>
  <si>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</si>
  <si>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</si>
  <si>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</si>
  <si>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</si>
  <si>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</si>
  <si>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</si>
  <si>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</si>
  <si>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</si>
  <si>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</si>
  <si>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</si>
  <si>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</si>
  <si>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</si>
  <si>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</si>
  <si>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</si>
  <si>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</si>
  <si>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</si>
  <si>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</si>
  <si>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</si>
  <si>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</si>
  <si>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</si>
  <si>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</si>
  <si>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</si>
  <si>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</si>
  <si>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</si>
  <si>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</si>
  <si>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</si>
  <si>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</si>
  <si>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</si>
  <si>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</si>
  <si>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</si>
  <si>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</si>
  <si>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</si>
  <si>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</si>
  <si>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</si>
  <si>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</si>
  <si>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</si>
  <si>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</si>
  <si>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</si>
  <si>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</si>
  <si>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</si>
  <si>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</si>
  <si>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</si>
  <si>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</si>
  <si>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</si>
  <si>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</si>
  <si>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</si>
  <si>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</si>
  <si>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</si>
  <si>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</si>
  <si>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</si>
  <si>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</si>
  <si>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</si>
  <si>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</si>
  <si>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</si>
  <si>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</si>
  <si>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</si>
  <si>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</si>
  <si>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</si>
  <si>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</si>
  <si>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</si>
  <si>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</si>
  <si>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</si>
  <si>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</si>
  <si>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</si>
  <si>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</si>
  <si>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</si>
  <si>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</si>
  <si>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</si>
  <si>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</si>
  <si>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</si>
  <si>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</si>
  <si>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</si>
  <si>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</si>
  <si>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</si>
  <si>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</si>
  <si>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</si>
  <si>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</si>
  <si>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</si>
  <si>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</si>
  <si>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</si>
  <si>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</si>
  <si>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</si>
  <si>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</si>
  <si>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</si>
  <si>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</si>
  <si>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</si>
  <si>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</si>
  <si>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</si>
  <si>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</si>
  <si>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</si>
  <si>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</si>
  <si>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</si>
  <si>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</si>
  <si>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</si>
  <si>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</si>
  <si>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</si>
  <si>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</si>
  <si>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</si>
  <si>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</si>
  <si>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</si>
  <si>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</si>
  <si>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</si>
  <si>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</si>
  <si>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</si>
  <si>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</si>
  <si>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</si>
  <si>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</si>
  <si>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</si>
  <si>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</si>
  <si>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</si>
  <si>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</si>
  <si>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</si>
  <si>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</si>
  <si>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</si>
  <si>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</si>
  <si>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</si>
  <si>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</si>
  <si>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</si>
  <si>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</si>
  <si>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</si>
  <si>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</si>
  <si>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</si>
  <si>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</si>
  <si>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</si>
  <si>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</si>
  <si>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</si>
  <si>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</si>
  <si>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</si>
  <si>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</si>
  <si>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</si>
  <si>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</si>
  <si>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</si>
  <si>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</si>
  <si>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</si>
  <si>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</si>
  <si>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</si>
  <si>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</si>
  <si>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</si>
  <si>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</si>
  <si>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</si>
  <si>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</si>
  <si>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</si>
  <si>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</si>
  <si>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</si>
  <si>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</si>
  <si>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</si>
  <si>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</si>
  <si>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</si>
  <si>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</si>
  <si>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</si>
  <si>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</si>
  <si>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</si>
  <si>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</si>
  <si>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</si>
  <si>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</si>
  <si>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</si>
  <si>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</si>
  <si>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</si>
  <si>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</si>
  <si>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</si>
  <si>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</si>
  <si>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</si>
  <si>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</si>
  <si>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</si>
  <si>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</si>
  <si>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</si>
  <si>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</si>
  <si>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</si>
  <si>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</si>
  <si>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</si>
  <si>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</si>
  <si>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</si>
  <si>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</si>
  <si>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</si>
  <si>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</si>
  <si>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</si>
  <si>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</si>
  <si>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</si>
  <si>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</si>
  <si>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</si>
  <si>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</si>
  <si>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</si>
  <si>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</si>
  <si>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</si>
  <si>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</si>
  <si>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</si>
  <si>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</si>
  <si>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</si>
  <si>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</si>
  <si>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</si>
  <si>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</si>
  <si>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</si>
  <si>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</si>
  <si>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</si>
  <si>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</si>
  <si>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</si>
  <si>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</si>
  <si>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</si>
  <si>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</si>
  <si>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</si>
  <si>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</si>
  <si>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</si>
  <si>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</si>
  <si>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</si>
  <si>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</si>
  <si>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</si>
  <si>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</si>
  <si>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</si>
  <si>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</si>
  <si>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</si>
  <si>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</si>
  <si>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</si>
  <si>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</si>
  <si>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</si>
  <si>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</si>
  <si>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</si>
  <si>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</si>
  <si>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</si>
  <si>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</si>
  <si>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</si>
  <si>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</si>
  <si>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</si>
  <si>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</si>
  <si>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</si>
  <si>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</si>
  <si>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</si>
  <si>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</si>
  <si>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</si>
  <si>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</si>
  <si>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</si>
  <si>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</si>
  <si>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</si>
  <si>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</si>
  <si>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</si>
  <si>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</si>
  <si>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</si>
  <si>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</si>
  <si>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</si>
  <si>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</si>
  <si>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</si>
  <si>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</si>
  <si>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</si>
  <si>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</si>
  <si>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</si>
  <si>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</si>
  <si>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</si>
  <si>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</si>
  <si>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</si>
  <si>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</si>
  <si>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</si>
  <si>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</si>
  <si>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</si>
  <si>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</si>
  <si>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</si>
  <si>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</si>
  <si>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</si>
  <si>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</si>
  <si>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</si>
  <si>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</si>
  <si>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</si>
  <si>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</si>
  <si>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</si>
  <si>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</si>
  <si>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</si>
  <si>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</si>
  <si>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</si>
  <si>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</si>
  <si>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</si>
  <si>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</si>
  <si>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</si>
  <si>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</si>
  <si>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</si>
  <si>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</si>
  <si>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</si>
  <si>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</si>
  <si>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</si>
  <si>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</si>
  <si>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</si>
  <si>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</si>
  <si>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</si>
  <si>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</si>
  <si>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</si>
  <si>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</si>
  <si>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</si>
  <si>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</si>
  <si>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</si>
  <si>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</si>
  <si>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</si>
  <si>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</si>
  <si>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</si>
  <si>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</si>
  <si>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</si>
  <si>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</si>
  <si>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</si>
  <si>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</si>
  <si>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</si>
  <si>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</si>
  <si>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</si>
  <si>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</si>
  <si>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</si>
  <si>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</si>
  <si>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</si>
  <si>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</si>
  <si>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</si>
  <si>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</si>
  <si>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</si>
  <si>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</si>
  <si>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</si>
  <si>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</si>
  <si>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</si>
  <si>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</si>
  <si>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</si>
  <si>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</si>
  <si>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</si>
  <si>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</si>
  <si>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</si>
  <si>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</si>
  <si>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</si>
  <si>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</si>
  <si>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</si>
  <si>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</si>
  <si>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</si>
  <si>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</si>
  <si>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</si>
  <si>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</si>
  <si>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</si>
  <si>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</si>
  <si>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</si>
  <si>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</si>
  <si>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</si>
  <si>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</si>
  <si>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</si>
  <si>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</si>
  <si>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</si>
  <si>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</si>
  <si>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</si>
  <si>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</si>
  <si>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</si>
  <si>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</si>
  <si>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</si>
  <si>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</si>
  <si>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</si>
  <si>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</si>
  <si>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</si>
  <si>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</si>
  <si>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</si>
  <si>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</si>
  <si>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</si>
  <si>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</si>
  <si>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</si>
  <si>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</si>
  <si>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</si>
  <si>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</si>
  <si>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</si>
  <si>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</si>
  <si>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</si>
  <si>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</si>
  <si>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</si>
  <si>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</si>
  <si>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</si>
  <si>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</si>
  <si>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</si>
  <si>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</si>
  <si>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</si>
  <si>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</si>
  <si>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</si>
  <si>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</si>
  <si>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</si>
  <si>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</si>
  <si>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</si>
  <si>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</si>
  <si>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</si>
  <si>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</si>
  <si>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</si>
  <si>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</si>
  <si>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</si>
  <si>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</si>
  <si>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</si>
  <si>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</si>
  <si>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</si>
  <si>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</si>
  <si>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</si>
  <si>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</si>
  <si>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</si>
  <si>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</si>
  <si>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</si>
  <si>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</si>
  <si>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</si>
  <si>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</si>
  <si>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</si>
  <si>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</si>
  <si>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</si>
  <si>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</si>
  <si>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</si>
  <si>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</si>
  <si>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</si>
  <si>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</si>
  <si>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</si>
  <si>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</si>
  <si>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</si>
  <si>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</si>
  <si>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</si>
  <si>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</si>
  <si>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</si>
  <si>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</si>
  <si>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</si>
  <si>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</si>
  <si>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</si>
  <si>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</si>
  <si>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</si>
  <si>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</si>
  <si>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</si>
  <si>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</si>
  <si>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</si>
  <si>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</si>
  <si>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</si>
  <si>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</si>
  <si>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</si>
  <si>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</si>
  <si>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</si>
  <si>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</si>
  <si>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</si>
  <si>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</si>
  <si>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</si>
  <si>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</si>
  <si>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</si>
  <si>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</si>
  <si>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</si>
  <si>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</si>
  <si>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</si>
  <si>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</si>
  <si>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</si>
  <si>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</si>
  <si>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</si>
  <si>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</si>
  <si>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</si>
  <si>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</si>
  <si>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</si>
  <si>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</si>
  <si>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</si>
  <si>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</si>
  <si>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</si>
  <si>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</si>
  <si>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</si>
  <si>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</si>
  <si>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</si>
  <si>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</si>
  <si>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</si>
  <si>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</si>
  <si>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</si>
  <si>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</si>
  <si>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</si>
  <si>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</si>
  <si>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</si>
  <si>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</si>
  <si>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</si>
  <si>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</si>
  <si>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</si>
  <si>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</si>
  <si>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</si>
  <si>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</si>
  <si>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</si>
  <si>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</si>
  <si>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</si>
  <si>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</si>
  <si>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</si>
  <si>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</si>
  <si>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</si>
  <si>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</si>
  <si>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</si>
  <si>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</si>
  <si>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</si>
  <si>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</si>
  <si>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</si>
  <si>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</si>
  <si>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</si>
  <si>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</si>
  <si>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</si>
  <si>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</si>
  <si>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</si>
  <si>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</si>
  <si>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</si>
  <si>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</si>
  <si>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</si>
  <si>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</si>
  <si>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</si>
  <si>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</si>
  <si>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</si>
  <si>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</si>
  <si>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</si>
  <si>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</si>
  <si>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</si>
  <si>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</si>
  <si>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</si>
  <si>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</si>
  <si>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</si>
  <si>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</si>
  <si>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</si>
  <si>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</si>
  <si>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</si>
  <si>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</si>
  <si>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</si>
  <si>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</si>
  <si>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</si>
  <si>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</si>
  <si>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</si>
  <si>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</si>
  <si>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</si>
  <si>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</si>
  <si>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</si>
  <si>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</si>
  <si>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</si>
  <si>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</si>
  <si>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</si>
  <si>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</si>
  <si>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</si>
  <si>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</si>
  <si>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</si>
  <si>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</si>
  <si>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</si>
  <si>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</si>
  <si>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</si>
  <si>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</si>
  <si>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</si>
  <si>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</si>
  <si>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</si>
  <si>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</si>
  <si>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</si>
  <si>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</si>
  <si>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</si>
  <si>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</si>
  <si>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</si>
  <si>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</si>
  <si>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</si>
  <si>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</si>
  <si>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</si>
  <si>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</si>
  <si>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</si>
  <si>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</si>
  <si>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</si>
  <si>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</si>
  <si>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</si>
  <si>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</si>
  <si>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</si>
  <si>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</si>
  <si>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</si>
  <si>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</si>
  <si>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</si>
  <si>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</si>
  <si>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</si>
  <si>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</si>
  <si>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</si>
  <si>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</si>
  <si>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</si>
  <si>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</si>
  <si>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</si>
  <si>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</si>
  <si>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</si>
  <si>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</si>
  <si>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</si>
  <si>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</si>
  <si>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</si>
  <si>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</si>
  <si>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</si>
  <si>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</si>
  <si>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</si>
  <si>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</si>
  <si>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</si>
  <si>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</si>
  <si>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</si>
  <si>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</si>
  <si>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</si>
  <si>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</si>
  <si>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</si>
  <si>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</si>
  <si>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</si>
  <si>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</si>
  <si>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</si>
  <si>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</si>
  <si>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</si>
  <si>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</si>
  <si>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</si>
  <si>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</si>
  <si>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</si>
  <si>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</si>
  <si>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</si>
  <si>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</si>
  <si>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</si>
  <si>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</si>
  <si>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</si>
  <si>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</si>
  <si>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</si>
  <si>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</si>
  <si>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</si>
  <si>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</si>
  <si>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</si>
  <si>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</si>
  <si>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</si>
  <si>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</si>
  <si>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</si>
  <si>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</si>
  <si>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</si>
  <si>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</si>
  <si>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</si>
  <si>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</si>
  <si>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</si>
  <si>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</si>
  <si>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</si>
  <si>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</si>
  <si>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</si>
  <si>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</si>
  <si>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</si>
  <si>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</si>
  <si>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</si>
  <si>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</si>
  <si>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</si>
  <si>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</si>
  <si>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</si>
  <si>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</si>
  <si>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</si>
  <si>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</si>
  <si>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</si>
  <si>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</si>
  <si>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</si>
  <si>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</si>
  <si>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</si>
  <si>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</si>
  <si>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</si>
  <si>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</si>
  <si>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</si>
  <si>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</si>
  <si>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</si>
  <si>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</si>
  <si>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</si>
  <si>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</si>
  <si>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</si>
  <si>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</si>
  <si>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</si>
  <si>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</si>
  <si>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</si>
  <si>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</si>
  <si>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</si>
  <si>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</si>
  <si>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</si>
  <si>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</si>
  <si>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</si>
  <si>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</si>
  <si>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</si>
  <si>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</si>
  <si>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</si>
  <si>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</si>
  <si>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</si>
  <si>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</si>
  <si>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</si>
  <si>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</si>
  <si>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</si>
  <si>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</si>
  <si>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</si>
  <si>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</si>
  <si>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</si>
  <si>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</si>
  <si>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</si>
  <si>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</si>
  <si>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</si>
  <si>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</si>
  <si>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</si>
  <si>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</si>
  <si>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</si>
  <si>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</si>
  <si>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</si>
  <si>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</si>
  <si>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</si>
  <si>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</si>
  <si>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</si>
  <si>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</si>
  <si>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</si>
  <si>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</si>
  <si>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</si>
  <si>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</si>
  <si>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</si>
  <si>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</si>
  <si>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</si>
  <si>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</si>
  <si>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</si>
  <si>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</si>
  <si>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</si>
  <si>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</si>
  <si>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</si>
  <si>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</si>
  <si>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</si>
  <si>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</si>
  <si>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</si>
  <si>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</si>
  <si>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</si>
  <si>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</si>
  <si>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</si>
  <si>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</si>
  <si>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</si>
  <si>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</si>
  <si>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</si>
  <si>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</si>
  <si>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</si>
  <si>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</si>
  <si>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</si>
  <si>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</si>
  <si>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</si>
  <si>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</si>
  <si>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</si>
  <si>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</si>
  <si>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</si>
  <si>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</si>
  <si>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</si>
  <si>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</si>
  <si>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</si>
  <si>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</si>
  <si>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</si>
  <si>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</si>
  <si>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</si>
  <si>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</si>
  <si>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</si>
  <si>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</si>
  <si>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</si>
  <si>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</si>
  <si>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</si>
  <si>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</si>
  <si>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</si>
  <si>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</si>
  <si>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</si>
  <si>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</si>
  <si>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</si>
  <si>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</si>
  <si>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</si>
  <si>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</si>
  <si>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</si>
  <si>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</si>
  <si>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</si>
  <si>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</si>
  <si>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</si>
  <si>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</si>
  <si>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</si>
  <si>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</si>
  <si>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</si>
  <si>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</si>
  <si>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</si>
  <si>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</si>
  <si>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</si>
  <si>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</si>
  <si>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</si>
  <si>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</si>
  <si>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</si>
  <si>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</si>
  <si>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</si>
  <si>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</si>
  <si>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</si>
  <si>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</si>
  <si>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</si>
  <si>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</si>
  <si>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</si>
  <si>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</si>
  <si>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</si>
  <si>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</si>
  <si>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</si>
  <si>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</si>
  <si>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</si>
  <si>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</si>
  <si>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</si>
  <si>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</si>
  <si>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</si>
  <si>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</si>
  <si>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</si>
  <si>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</si>
  <si>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</si>
  <si>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</si>
  <si>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</si>
  <si>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</si>
  <si>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</si>
  <si>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</si>
  <si>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</si>
  <si>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</si>
  <si>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</si>
  <si>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</si>
  <si>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</si>
  <si>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</si>
  <si>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</si>
  <si>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</si>
  <si>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</si>
  <si>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</si>
  <si>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</si>
  <si>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</si>
  <si>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</si>
  <si>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</si>
  <si>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</si>
  <si>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</si>
  <si>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</si>
  <si>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</si>
  <si>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</si>
  <si>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</si>
  <si>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</si>
  <si>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</si>
  <si>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</si>
  <si>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</si>
  <si>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</si>
  <si>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</si>
  <si>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</si>
  <si>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</si>
  <si>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</si>
  <si>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</si>
  <si>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</si>
  <si>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</si>
  <si>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</si>
  <si>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</si>
  <si>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</si>
  <si>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</si>
  <si>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</si>
  <si>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</si>
  <si>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</si>
  <si>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</si>
  <si>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</si>
  <si>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</si>
  <si>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</si>
  <si>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</si>
  <si>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</si>
  <si>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</si>
  <si>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</si>
  <si>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</si>
  <si>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</si>
  <si>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</si>
  <si>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</si>
  <si>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</si>
  <si>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</si>
  <si>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</si>
  <si>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</si>
  <si>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</si>
  <si>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</si>
  <si>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</si>
  <si>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</si>
  <si>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</si>
  <si>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</si>
  <si>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</si>
  <si>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</si>
  <si>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</si>
  <si>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</si>
  <si>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</si>
  <si>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</si>
  <si>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</si>
  <si>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</si>
  <si>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</si>
  <si>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</si>
  <si>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</si>
  <si>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</si>
  <si>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</si>
  <si>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</si>
  <si>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</si>
  <si>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</si>
  <si>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</si>
  <si>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</si>
  <si>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</si>
  <si>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</si>
  <si>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</si>
  <si>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</si>
  <si>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</si>
  <si>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</si>
  <si>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</si>
  <si>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</si>
  <si>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</si>
  <si>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</si>
  <si>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</si>
  <si>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</si>
  <si>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</si>
  <si>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</si>
  <si>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</si>
  <si>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</si>
  <si>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</si>
  <si>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</si>
  <si>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</si>
  <si>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</si>
  <si>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</si>
  <si>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</si>
  <si>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</si>
  <si>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</si>
  <si>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</si>
  <si>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</si>
  <si>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</si>
  <si>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</si>
  <si>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</si>
  <si>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</si>
  <si>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</si>
  <si>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</si>
  <si>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</si>
  <si>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</si>
  <si>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</si>
  <si>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</si>
  <si>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</si>
  <si>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</si>
  <si>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</si>
  <si>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</si>
  <si>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</si>
  <si>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</si>
  <si>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</si>
  <si>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</si>
  <si>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</si>
  <si>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</si>
  <si>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</si>
  <si>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</si>
  <si>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</si>
  <si>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</si>
  <si>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</si>
  <si>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</si>
  <si>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</si>
  <si>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</si>
  <si>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</si>
  <si>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</si>
  <si>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</si>
  <si>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</si>
  <si>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</si>
  <si>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</si>
  <si>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</si>
  <si>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</si>
  <si>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</si>
  <si>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</si>
  <si>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</si>
  <si>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</si>
  <si>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</si>
  <si>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</si>
  <si>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</si>
  <si>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</si>
  <si>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</si>
  <si>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</si>
  <si>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</si>
  <si>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</si>
  <si>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</si>
  <si>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</si>
  <si>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</si>
  <si>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</si>
  <si>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</si>
  <si>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</si>
  <si>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</si>
  <si>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</si>
  <si>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</si>
  <si>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</si>
  <si>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</si>
  <si>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</si>
  <si>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</si>
  <si>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</si>
  <si>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</si>
  <si>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</si>
  <si>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</si>
  <si>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</si>
  <si>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</si>
  <si>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</si>
  <si>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</si>
  <si>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</si>
  <si>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</si>
  <si>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</si>
  <si>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</si>
  <si>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</si>
  <si>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</si>
  <si>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</si>
  <si>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</si>
  <si>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</si>
  <si>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</si>
  <si>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</si>
  <si>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</si>
  <si>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</si>
  <si>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</si>
  <si>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</si>
  <si>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</si>
  <si>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</si>
  <si>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</si>
  <si>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</si>
  <si>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</si>
  <si>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</si>
  <si>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</si>
  <si>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</si>
  <si>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</si>
  <si>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</si>
  <si>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</si>
  <si>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</si>
  <si>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</si>
  <si>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</si>
  <si>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</si>
  <si>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</si>
  <si>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</si>
  <si>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</si>
  <si>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</si>
  <si>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</si>
  <si>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</si>
  <si>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</si>
  <si>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</si>
  <si>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</si>
  <si>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</si>
  <si>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</si>
  <si>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</si>
  <si>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</si>
  <si>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</si>
  <si>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</si>
  <si>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</si>
  <si>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</si>
  <si>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</si>
  <si>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</si>
  <si>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</si>
  <si>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</si>
  <si>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</si>
  <si>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</si>
  <si>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</si>
  <si>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</si>
  <si>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</si>
  <si>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</si>
  <si>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</si>
  <si>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</si>
  <si>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</si>
  <si>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</si>
  <si>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</si>
  <si>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</si>
  <si>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</si>
  <si>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</si>
  <si>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</si>
  <si>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</si>
  <si>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</si>
  <si>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</si>
  <si>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</si>
  <si>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</si>
  <si>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</si>
  <si>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</si>
  <si>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</si>
  <si>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</si>
  <si>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</si>
  <si>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</si>
  <si>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</si>
  <si>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</si>
  <si>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</si>
  <si>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</si>
  <si>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</si>
  <si>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</si>
  <si>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</si>
  <si>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</si>
  <si>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</si>
  <si>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</si>
  <si>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</si>
  <si>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</si>
  <si>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</si>
  <si>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</si>
  <si>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</si>
  <si>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</si>
  <si>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</si>
  <si>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</si>
  <si>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</si>
  <si>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</si>
  <si>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</si>
  <si>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</si>
  <si>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</si>
  <si>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</si>
  <si>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</si>
  <si>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</si>
  <si>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</si>
  <si>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</si>
  <si>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</si>
  <si>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</si>
  <si>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</si>
  <si>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</si>
  <si>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</si>
  <si>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</si>
  <si>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</si>
  <si>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</si>
  <si>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</si>
  <si>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</si>
  <si>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</si>
  <si>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</si>
  <si>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</si>
  <si>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</si>
  <si>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</si>
  <si>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</si>
  <si>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</si>
  <si>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</si>
  <si>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</si>
  <si>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</si>
  <si>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</si>
  <si>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</si>
  <si>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</si>
  <si>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</si>
  <si>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</si>
  <si>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</si>
  <si>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</si>
  <si>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</si>
  <si>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</si>
  <si>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</si>
  <si>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</si>
  <si>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</si>
  <si>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</si>
  <si>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</si>
  <si>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</si>
  <si>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</si>
  <si>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</si>
  <si>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</si>
  <si>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</si>
  <si>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</si>
  <si>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</si>
  <si>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</si>
  <si>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</si>
  <si>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</si>
  <si>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</si>
  <si>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</si>
  <si>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</si>
  <si>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</si>
  <si>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</si>
  <si>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</si>
  <si>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</si>
  <si>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</si>
  <si>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</si>
  <si>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</si>
  <si>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</si>
  <si>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</si>
  <si>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</si>
  <si>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</si>
  <si>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</si>
  <si>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</si>
  <si>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</si>
  <si>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</si>
  <si>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</si>
  <si>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</si>
  <si>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</si>
  <si>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</si>
  <si>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</si>
  <si>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</si>
  <si>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</si>
  <si>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</si>
  <si>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</si>
  <si>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</si>
  <si>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</si>
  <si>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</si>
  <si>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</si>
  <si>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</si>
  <si>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</si>
  <si>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</si>
  <si>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</si>
  <si>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</si>
  <si>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</si>
  <si>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</si>
  <si>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</si>
  <si>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</si>
  <si>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</si>
  <si>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</si>
  <si>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</si>
  <si>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</si>
  <si>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</si>
  <si>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</si>
  <si>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</si>
  <si>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</si>
  <si>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</si>
  <si>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</si>
  <si>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</si>
  <si>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</si>
  <si>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</si>
  <si>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</si>
  <si>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</si>
  <si>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</si>
  <si>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</si>
  <si>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</si>
  <si>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</si>
  <si>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</si>
  <si>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</si>
  <si>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</si>
  <si>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</si>
  <si>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</si>
  <si>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</si>
  <si>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</si>
  <si>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</si>
  <si>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</si>
  <si>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</si>
  <si>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</si>
  <si>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</si>
  <si>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</si>
  <si>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</si>
  <si>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</si>
  <si>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</si>
  <si>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</si>
  <si>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</si>
  <si>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</si>
  <si>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</si>
  <si>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</si>
  <si>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</si>
  <si>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</si>
  <si>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</si>
  <si>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</si>
  <si>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</si>
  <si>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</si>
  <si>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</si>
  <si>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</si>
  <si>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</si>
  <si>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</si>
  <si>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</si>
  <si>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</si>
  <si>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</si>
  <si>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</si>
  <si>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</si>
  <si>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</si>
  <si>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</si>
  <si>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</si>
  <si>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</si>
  <si>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</si>
  <si>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</si>
  <si>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</si>
  <si>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</si>
  <si>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</si>
  <si>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</si>
  <si>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</si>
  <si>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</si>
  <si>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</si>
  <si>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</si>
  <si>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</si>
  <si>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</si>
  <si>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</si>
  <si>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</si>
  <si>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</si>
  <si>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</si>
  <si>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</si>
  <si>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</si>
  <si>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</si>
  <si>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</si>
  <si>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</si>
  <si>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</si>
  <si>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</si>
  <si>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</si>
  <si>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</si>
  <si>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</si>
  <si>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</si>
  <si>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</si>
  <si>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</si>
  <si>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</si>
  <si>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</si>
  <si>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</si>
  <si>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</si>
  <si>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</si>
  <si>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</si>
  <si>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</si>
  <si>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</si>
  <si>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</si>
  <si>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</si>
  <si>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</si>
  <si>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</si>
  <si>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</si>
  <si>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</si>
  <si>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</si>
  <si>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</si>
  <si>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</si>
  <si>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</si>
  <si>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</si>
  <si>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</si>
  <si>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</si>
  <si>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</si>
  <si>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</si>
  <si>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</si>
  <si>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</si>
  <si>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</si>
  <si>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</si>
  <si>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</si>
  <si>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</si>
  <si>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</si>
  <si>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</si>
  <si>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</si>
  <si>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</si>
  <si>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</si>
  <si>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</si>
  <si>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</si>
  <si>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</si>
  <si>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</si>
  <si>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</si>
  <si>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</si>
  <si>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</si>
  <si>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</si>
  <si>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</si>
  <si>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</si>
  <si>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</si>
  <si>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</si>
  <si>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</si>
  <si>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</si>
  <si>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</si>
  <si>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</si>
  <si>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</si>
  <si>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</si>
  <si>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</si>
  <si>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</si>
  <si>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</si>
  <si>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</si>
  <si>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</si>
  <si>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</si>
  <si>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</si>
  <si>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</si>
  <si>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</si>
  <si>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</si>
  <si>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</si>
  <si>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</si>
  <si>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</si>
  <si>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</si>
  <si>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</si>
  <si>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</si>
  <si>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</si>
  <si>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</si>
  <si>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</si>
  <si>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</si>
  <si>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</si>
  <si>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</si>
  <si>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</si>
  <si>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</si>
  <si>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</si>
  <si>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</si>
  <si>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</si>
  <si>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</si>
  <si>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</si>
  <si>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</si>
  <si>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</si>
  <si>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</si>
  <si>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</si>
  <si>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</si>
  <si>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</si>
  <si>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</si>
  <si>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</si>
  <si>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</si>
  <si>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</si>
  <si>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</si>
  <si>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</si>
  <si>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</si>
  <si>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</si>
  <si>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</si>
  <si>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</si>
  <si>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</si>
  <si>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</si>
  <si>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</si>
  <si>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</si>
  <si>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</si>
  <si>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</si>
  <si>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</si>
  <si>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</si>
  <si>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</si>
  <si>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</si>
  <si>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</si>
  <si>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</si>
  <si>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</si>
  <si>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</si>
  <si>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</si>
  <si>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</si>
  <si>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</si>
  <si>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</si>
  <si>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</si>
  <si>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</si>
  <si>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</si>
  <si>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</si>
  <si>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</si>
  <si>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</si>
  <si>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</si>
  <si>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</si>
  <si>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</si>
  <si>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</si>
  <si>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</si>
  <si>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</si>
  <si>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</si>
  <si>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</si>
  <si>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</si>
  <si>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</si>
  <si>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</si>
  <si>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</si>
  <si>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</si>
  <si>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</si>
  <si>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</si>
  <si>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</si>
  <si>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</si>
  <si>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</si>
  <si>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</si>
  <si>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</si>
  <si>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</si>
  <si>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</si>
  <si>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</si>
  <si>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</si>
  <si>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</si>
  <si>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</si>
  <si>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</si>
  <si>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</si>
  <si>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</si>
  <si>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</si>
  <si>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</si>
  <si>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</si>
  <si>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</si>
  <si>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</si>
  <si>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</si>
  <si>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</si>
  <si>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</si>
  <si>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</si>
  <si>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</si>
  <si>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</si>
  <si>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</si>
  <si>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</si>
  <si>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</si>
  <si>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</si>
  <si>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</si>
  <si>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</si>
  <si>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</si>
  <si>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</si>
  <si>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</si>
  <si>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</si>
  <si>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</si>
  <si>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</si>
  <si>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</si>
  <si>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</si>
  <si>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</si>
  <si>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</si>
  <si>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</si>
  <si>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</si>
  <si>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</si>
  <si>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</si>
  <si>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</si>
  <si>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</si>
  <si>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</si>
  <si>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</si>
  <si>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</si>
  <si>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</si>
  <si>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</si>
  <si>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</si>
  <si>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</si>
  <si>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</si>
  <si>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</si>
  <si>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</si>
  <si>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</si>
  <si>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</si>
  <si>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</si>
  <si>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</si>
  <si>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</si>
  <si>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</si>
  <si>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</si>
  <si>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</si>
  <si>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</si>
  <si>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</si>
  <si>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</si>
  <si>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</si>
  <si>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</si>
  <si>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</si>
  <si>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</si>
  <si>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</si>
  <si>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</si>
  <si>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</si>
  <si>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</si>
  <si>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</si>
  <si>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</si>
  <si>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</si>
  <si>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</si>
  <si>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</si>
  <si>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</si>
  <si>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</si>
  <si>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</si>
  <si>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</si>
  <si>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</si>
  <si>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</si>
  <si>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</si>
  <si>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</si>
  <si>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</si>
  <si>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</si>
  <si>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</si>
  <si>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</si>
  <si>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</si>
  <si>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</si>
  <si>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</si>
  <si>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</si>
  <si>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</si>
  <si>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</si>
  <si>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</si>
  <si>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</si>
  <si>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</si>
  <si>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</si>
  <si>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</si>
  <si>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</si>
  <si>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</si>
  <si>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</si>
  <si>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</si>
  <si>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</si>
  <si>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</si>
  <si>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</si>
  <si>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</si>
  <si>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</si>
  <si>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</si>
  <si>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</si>
  <si>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</si>
  <si>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</si>
  <si>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</si>
  <si>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</si>
  <si>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</si>
  <si>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</si>
  <si>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</si>
  <si>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</si>
  <si>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</si>
  <si>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</si>
  <si>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</si>
  <si>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</si>
  <si>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</si>
  <si>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</si>
  <si>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</si>
  <si>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</si>
  <si>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</si>
  <si>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</si>
  <si>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</si>
  <si>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</si>
  <si>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</si>
  <si>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</si>
  <si>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</si>
  <si>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</si>
  <si>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</si>
  <si>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</si>
  <si>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</si>
  <si>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</si>
  <si>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</si>
  <si>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</si>
  <si>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</si>
  <si>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</si>
  <si>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</si>
  <si>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</si>
  <si>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</si>
  <si>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</si>
  <si>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</si>
  <si>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</si>
  <si>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</si>
  <si>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</si>
  <si>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</si>
  <si>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</si>
  <si>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</si>
  <si>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</si>
  <si>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</si>
  <si>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</si>
  <si>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</si>
  <si>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</si>
  <si>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</si>
  <si>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</si>
  <si>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</si>
  <si>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</si>
  <si>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</si>
  <si>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</si>
  <si>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</si>
  <si>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</si>
  <si>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</si>
  <si>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</si>
  <si>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</si>
  <si>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</si>
  <si>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</si>
  <si>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</si>
  <si>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</si>
  <si>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</si>
  <si>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</si>
  <si>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</si>
  <si>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</si>
  <si>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</si>
  <si>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</si>
  <si>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</si>
  <si>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</si>
  <si>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</si>
  <si>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</si>
  <si>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</si>
  <si>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</si>
  <si>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</si>
  <si>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</si>
  <si>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</si>
  <si>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</si>
  <si>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</si>
  <si>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</si>
  <si>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</si>
  <si>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</si>
  <si>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</si>
  <si>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</si>
  <si>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</si>
  <si>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</si>
  <si>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</si>
  <si>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</si>
  <si>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</si>
  <si>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</si>
  <si>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</si>
  <si>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</si>
  <si>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</si>
  <si>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</si>
  <si>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</si>
  <si>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</si>
  <si>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</si>
  <si>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</si>
  <si>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</si>
  <si>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</si>
  <si>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</si>
  <si>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</si>
  <si>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</si>
  <si>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</si>
  <si>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</si>
  <si>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</si>
  <si>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</si>
  <si>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</si>
  <si>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</si>
  <si>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</si>
  <si>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</si>
  <si>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</si>
  <si>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</si>
  <si>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</si>
  <si>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</si>
  <si>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</si>
  <si>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</si>
  <si>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</si>
  <si>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</si>
  <si>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</si>
  <si>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</si>
  <si>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</si>
  <si>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</si>
  <si>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</si>
  <si>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</si>
  <si>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</si>
  <si>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</si>
  <si>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</si>
  <si>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</si>
  <si>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</si>
  <si>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</si>
  <si>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</si>
  <si>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</si>
  <si>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</si>
  <si>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</si>
  <si>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</si>
  <si>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</si>
  <si>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</si>
  <si>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</si>
  <si>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</si>
  <si>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</si>
  <si>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</si>
  <si>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</si>
  <si>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</si>
  <si>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</si>
  <si>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</si>
  <si>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</si>
  <si>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</si>
  <si>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</si>
  <si>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</si>
  <si>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</si>
  <si>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</si>
  <si>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</si>
  <si>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</si>
  <si>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</si>
  <si>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</si>
  <si>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</si>
  <si>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</si>
  <si>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</si>
  <si>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</si>
  <si>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</si>
  <si>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</si>
  <si>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</si>
  <si>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</si>
  <si>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</si>
  <si>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</si>
  <si>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</si>
  <si>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</si>
  <si>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</si>
  <si>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</si>
  <si>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</si>
  <si>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</si>
  <si>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</si>
  <si>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</si>
  <si>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</si>
  <si>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</si>
  <si>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</si>
  <si>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</si>
  <si>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</si>
  <si>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</si>
  <si>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</si>
  <si>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</si>
  <si>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</si>
  <si>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</si>
  <si>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</si>
  <si>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</si>
  <si>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</si>
  <si>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</si>
  <si>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</si>
  <si>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</si>
  <si>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</si>
  <si>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</si>
  <si>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</si>
  <si>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</si>
  <si>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</si>
  <si>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</si>
  <si>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</si>
  <si>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</si>
  <si>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</si>
  <si>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</si>
  <si>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</si>
  <si>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</si>
  <si>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</si>
  <si>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</si>
  <si>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</si>
  <si>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</si>
  <si>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</si>
  <si>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</si>
  <si>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</si>
  <si>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</si>
  <si>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</si>
  <si>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</si>
  <si>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</si>
  <si>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</si>
  <si>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</si>
  <si>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</si>
  <si>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</si>
  <si>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</si>
  <si>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</si>
  <si>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</si>
  <si>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</si>
  <si>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</si>
  <si>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</si>
  <si>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</si>
  <si>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</si>
  <si>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</si>
  <si>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</si>
  <si>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</si>
  <si>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</si>
  <si>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</si>
  <si>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</si>
  <si>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</si>
  <si>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</si>
  <si>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</si>
  <si>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</si>
  <si>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</si>
  <si>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</si>
  <si>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</si>
  <si>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</si>
  <si>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</si>
  <si>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</si>
  <si>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</si>
  <si>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</si>
  <si>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</si>
  <si>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</si>
  <si>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</si>
  <si>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</si>
  <si>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</si>
  <si>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</si>
  <si>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</si>
  <si>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</si>
  <si>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</si>
  <si>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</si>
  <si>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</si>
  <si>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</si>
  <si>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</si>
  <si>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</si>
  <si>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</si>
  <si>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</si>
  <si>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</si>
  <si>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</si>
  <si>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</si>
  <si>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</si>
  <si>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</si>
  <si>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</si>
  <si>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</si>
  <si>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</si>
  <si>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</si>
  <si>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</si>
  <si>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</si>
  <si>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</si>
  <si>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</si>
  <si>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</si>
  <si>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</si>
  <si>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</si>
  <si>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</si>
  <si>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</si>
  <si>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</si>
  <si>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</si>
  <si>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</si>
  <si>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</si>
  <si>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</si>
  <si>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</si>
  <si>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</si>
  <si>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</si>
  <si>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</si>
  <si>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</si>
  <si>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</si>
  <si>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</si>
  <si>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</si>
  <si>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</si>
  <si>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</si>
  <si>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</si>
  <si>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</si>
  <si>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</si>
  <si>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</si>
  <si>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</si>
  <si>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</si>
  <si>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</si>
  <si>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</si>
  <si>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</si>
  <si>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</si>
  <si>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</si>
  <si>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</si>
  <si>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</si>
  <si>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</si>
  <si>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</si>
  <si>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</si>
  <si>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</si>
  <si>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</si>
  <si>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</si>
  <si>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</si>
  <si>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</si>
  <si>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</si>
  <si>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</si>
  <si>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</si>
  <si>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</si>
  <si>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</si>
  <si>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</si>
  <si>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</si>
  <si>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</si>
  <si>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</si>
  <si>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</si>
  <si>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</si>
  <si>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</si>
  <si>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</si>
  <si>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</si>
  <si>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</si>
  <si>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</si>
  <si>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</si>
  <si>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</si>
  <si>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</si>
  <si>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</si>
  <si>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</si>
  <si>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</si>
  <si>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</si>
  <si>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</si>
  <si>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</si>
  <si>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</si>
  <si>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</si>
  <si>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</si>
  <si>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</si>
  <si>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</si>
  <si>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</si>
  <si>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</si>
  <si>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</si>
  <si>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</si>
  <si>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</si>
  <si>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</si>
  <si>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</si>
  <si>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</si>
  <si>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</si>
  <si>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</si>
  <si>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</si>
  <si>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</si>
  <si>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</si>
  <si>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</si>
  <si>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</si>
  <si>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</si>
  <si>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</si>
  <si>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</si>
  <si>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</si>
  <si>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</si>
  <si>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</si>
  <si>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</si>
  <si>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</si>
  <si>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</si>
  <si>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</si>
  <si>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</si>
  <si>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</si>
  <si>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</si>
  <si>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</si>
  <si>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</si>
  <si>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</si>
  <si>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</si>
  <si>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</si>
  <si>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</si>
  <si>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</si>
  <si>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</si>
  <si>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</si>
  <si>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</si>
  <si>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</si>
  <si>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</si>
  <si>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</si>
  <si>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</si>
  <si>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</si>
  <si>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</si>
  <si>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</si>
  <si>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</si>
  <si>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</si>
  <si>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</si>
  <si>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</si>
  <si>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</si>
  <si>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</si>
  <si>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</si>
  <si>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</si>
  <si>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</si>
  <si>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</si>
  <si>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</si>
  <si>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</si>
  <si>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</si>
  <si>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</si>
  <si>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</si>
  <si>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</si>
  <si>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</si>
  <si>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</si>
  <si>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</si>
  <si>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</si>
  <si>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</si>
  <si>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</si>
  <si>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</si>
  <si>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</si>
  <si>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</si>
  <si>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</si>
  <si>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</si>
  <si>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</si>
  <si>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</si>
  <si>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</si>
  <si>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</si>
  <si>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</si>
  <si>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</si>
  <si>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</si>
  <si>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</si>
  <si>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</si>
  <si>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</si>
  <si>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</si>
  <si>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</si>
  <si>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</si>
  <si>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</si>
  <si>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</si>
  <si>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</si>
  <si>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</si>
  <si>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</si>
  <si>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</si>
  <si>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</si>
  <si>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</si>
  <si>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</si>
  <si>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</si>
  <si>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</si>
  <si>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</si>
  <si>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</si>
  <si>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</si>
  <si>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</si>
  <si>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</si>
  <si>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</si>
  <si>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</si>
  <si>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</si>
  <si>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</si>
  <si>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</si>
  <si>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</si>
  <si>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</si>
  <si>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</si>
  <si>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</si>
  <si>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</si>
  <si>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</si>
  <si>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</si>
  <si>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</si>
  <si>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</si>
  <si>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</si>
  <si>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</si>
  <si>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</si>
  <si>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</si>
  <si>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</si>
  <si>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</si>
  <si>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</si>
  <si>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</si>
  <si>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</si>
  <si>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</si>
  <si>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</si>
  <si>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</si>
  <si>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</si>
  <si>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</si>
  <si>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</si>
  <si>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</si>
  <si>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</si>
  <si>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</si>
  <si>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</si>
  <si>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</si>
  <si>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</si>
  <si>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</si>
  <si>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</si>
  <si>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</si>
  <si>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</si>
  <si>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</si>
  <si>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</si>
  <si>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</si>
  <si>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</si>
  <si>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</si>
  <si>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</si>
  <si>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</si>
  <si>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</si>
  <si>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</si>
  <si>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</si>
  <si>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</si>
  <si>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</si>
  <si>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</si>
  <si>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</si>
  <si>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</si>
  <si>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</si>
  <si>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</si>
  <si>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</si>
  <si>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</si>
  <si>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</si>
  <si>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</si>
  <si>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</si>
  <si>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</si>
  <si>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</si>
  <si>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</si>
  <si>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</si>
  <si>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</si>
  <si>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</si>
  <si>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</si>
  <si>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</si>
  <si>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</si>
  <si>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</si>
  <si>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</si>
  <si>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</si>
  <si>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</si>
  <si>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</si>
  <si>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</si>
  <si>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</si>
  <si>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</si>
  <si>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</si>
  <si>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</si>
  <si>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</si>
  <si>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</si>
  <si>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</si>
  <si>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</si>
  <si>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</si>
  <si>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</si>
  <si>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</si>
  <si>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</si>
  <si>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</si>
  <si>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</si>
  <si>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</si>
  <si>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</si>
  <si>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</si>
  <si>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</si>
  <si>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</si>
  <si>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</si>
  <si>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</si>
  <si>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</si>
  <si>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</si>
  <si>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</si>
  <si>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</si>
  <si>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</si>
  <si>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</si>
  <si>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</si>
  <si>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</si>
  <si>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</si>
  <si>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</si>
  <si>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</si>
  <si>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</si>
  <si>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</si>
  <si>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</si>
  <si>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</si>
  <si>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</si>
  <si>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</si>
  <si>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</si>
  <si>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</si>
  <si>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</si>
  <si>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</si>
  <si>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</si>
  <si>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</si>
  <si>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</si>
  <si>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</si>
  <si>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</si>
  <si>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</si>
  <si>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</si>
  <si>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</si>
  <si>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</si>
  <si>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</si>
  <si>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</si>
  <si>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</si>
  <si>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</si>
  <si>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</si>
  <si>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</si>
  <si>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</si>
  <si>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</si>
  <si>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</si>
  <si>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</si>
  <si>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</si>
  <si>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</si>
  <si>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</si>
  <si>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</si>
  <si>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</si>
  <si>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</si>
  <si>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</si>
  <si>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</si>
  <si>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</si>
  <si>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</si>
  <si>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</si>
  <si>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</si>
  <si>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</si>
  <si>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</si>
  <si>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</si>
  <si>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</si>
  <si>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</si>
  <si>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</si>
  <si>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</si>
  <si>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</si>
  <si>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</si>
  <si>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</si>
  <si>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</si>
  <si>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</si>
  <si>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</si>
  <si>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</si>
  <si>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</si>
  <si>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</si>
  <si>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</si>
  <si>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</si>
  <si>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</si>
  <si>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</si>
  <si>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</si>
  <si>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</si>
  <si>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</si>
  <si>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</si>
  <si>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</si>
  <si>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</si>
  <si>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</si>
  <si>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</si>
  <si>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</si>
  <si>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</si>
  <si>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</si>
  <si>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</si>
  <si>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</si>
  <si>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</si>
  <si>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</si>
  <si>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</si>
  <si>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</si>
  <si>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</si>
  <si>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</si>
  <si>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</si>
  <si>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</si>
  <si>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</si>
  <si>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</si>
  <si>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</si>
  <si>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</si>
  <si>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</si>
  <si>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</si>
  <si>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</si>
  <si>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</si>
  <si>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</si>
  <si>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</si>
  <si>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</si>
  <si>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</si>
  <si>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</si>
  <si>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</si>
  <si>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</si>
  <si>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</si>
  <si>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</si>
  <si>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</si>
  <si>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</si>
  <si>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</si>
  <si>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</si>
  <si>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</si>
  <si>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</si>
  <si>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</si>
  <si>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</si>
  <si>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</si>
  <si>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</si>
  <si>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</si>
  <si>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</si>
  <si>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</si>
  <si>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</si>
  <si>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</si>
  <si>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</si>
  <si>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</si>
  <si>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</si>
  <si>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</si>
  <si>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</si>
  <si>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</si>
  <si>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</si>
  <si>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</si>
  <si>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</si>
  <si>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</si>
  <si>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</si>
  <si>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</si>
  <si>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</si>
  <si>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</si>
  <si>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</si>
  <si>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</si>
  <si>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</si>
  <si>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</si>
  <si>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</si>
  <si>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</si>
  <si>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</si>
  <si>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</si>
  <si>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</si>
  <si>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</si>
  <si>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</si>
  <si>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</si>
  <si>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</si>
  <si>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</si>
  <si>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</si>
  <si>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</si>
  <si>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</si>
  <si>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</si>
  <si>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</si>
  <si>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</si>
  <si>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</si>
  <si>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</si>
  <si>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</si>
  <si>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</si>
  <si>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</si>
  <si>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</si>
  <si>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</si>
  <si>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</si>
  <si>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</si>
  <si>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</si>
  <si>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</si>
  <si>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</si>
  <si>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</si>
  <si>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</si>
  <si>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</si>
  <si>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</si>
  <si>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</si>
  <si>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</si>
  <si>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</si>
  <si>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</si>
  <si>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</si>
  <si>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</si>
  <si>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</si>
  <si>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</si>
  <si>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</si>
  <si>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</si>
  <si>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</si>
  <si>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</si>
  <si>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</si>
  <si>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</si>
  <si>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</si>
  <si>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</si>
  <si>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</si>
  <si>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</si>
  <si>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</si>
  <si>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</si>
  <si>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</si>
  <si>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</si>
  <si>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</si>
  <si>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</si>
  <si>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</si>
  <si>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</si>
  <si>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</si>
  <si>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</si>
  <si>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</si>
  <si>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</si>
  <si>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</si>
  <si>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</si>
  <si>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</si>
  <si>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</si>
  <si>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</si>
  <si>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</si>
  <si>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</si>
  <si>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</si>
  <si>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</si>
  <si>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</si>
  <si>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</si>
  <si>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</si>
  <si>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</si>
  <si>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</si>
  <si>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</si>
  <si>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</si>
  <si>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</si>
  <si>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</si>
  <si>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</si>
  <si>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</si>
  <si>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</si>
  <si>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</si>
  <si>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</si>
  <si>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</si>
  <si>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</si>
  <si>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</si>
  <si>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</si>
  <si>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</si>
  <si>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</si>
  <si>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</si>
  <si>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</si>
  <si>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</si>
  <si>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</si>
  <si>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</si>
  <si>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</si>
  <si>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</si>
  <si>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</si>
  <si>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</si>
  <si>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</si>
  <si>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</si>
  <si>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</si>
  <si>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</si>
  <si>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</si>
  <si>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</si>
  <si>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</si>
  <si>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</si>
  <si>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</si>
  <si>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</si>
  <si>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</si>
  <si>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</si>
  <si>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</si>
  <si>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</si>
  <si>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</si>
  <si>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</si>
  <si>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</si>
  <si>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</si>
  <si>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</si>
  <si>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</si>
  <si>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</si>
  <si>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</si>
  <si>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</si>
  <si>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</si>
  <si>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</si>
  <si>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</si>
  <si>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</si>
  <si>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</si>
  <si>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</si>
  <si>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</si>
  <si>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</si>
  <si>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</si>
  <si>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</si>
  <si>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</si>
  <si>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</si>
  <si>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</si>
  <si>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</si>
  <si>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</si>
  <si>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</si>
  <si>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</si>
  <si>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</si>
  <si>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</si>
  <si>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</si>
  <si>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</si>
  <si>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</si>
  <si>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</si>
  <si>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</si>
  <si>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</si>
  <si>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</si>
  <si>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</si>
  <si>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</si>
  <si>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</si>
  <si>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</si>
  <si>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</si>
  <si>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</si>
  <si>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</si>
  <si>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</si>
  <si>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</si>
  <si>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</si>
  <si>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</si>
  <si>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</si>
  <si>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</si>
  <si>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</si>
  <si>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</si>
  <si>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</si>
  <si>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</si>
  <si>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</si>
  <si>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</si>
  <si>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</si>
  <si>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</si>
  <si>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</si>
  <si>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</si>
  <si>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</si>
  <si>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</si>
  <si>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</si>
  <si>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</si>
  <si>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</si>
  <si>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</si>
  <si>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</si>
  <si>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</si>
  <si>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</si>
  <si>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</si>
  <si>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</si>
  <si>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</si>
  <si>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</si>
  <si>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</si>
  <si>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</si>
  <si>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</si>
  <si>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</si>
  <si>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</si>
  <si>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</si>
  <si>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</si>
  <si>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</si>
  <si>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</si>
  <si>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</si>
  <si>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</si>
  <si>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</si>
  <si>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</si>
  <si>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</si>
  <si>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</si>
  <si>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</si>
  <si>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</si>
  <si>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</si>
  <si>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</si>
  <si>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</si>
  <si>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</si>
  <si>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</si>
  <si>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</si>
  <si>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</si>
  <si>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</si>
  <si>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</si>
  <si>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</si>
  <si>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</si>
  <si>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</si>
  <si>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</si>
  <si>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</si>
  <si>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</si>
  <si>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</si>
  <si>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</si>
  <si>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</si>
  <si>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</si>
  <si>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</si>
  <si>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</si>
  <si>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</si>
  <si>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</si>
  <si>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</si>
  <si>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</si>
  <si>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</si>
  <si>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</si>
  <si>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</si>
  <si>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</si>
  <si>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</si>
  <si>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</si>
  <si>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</si>
  <si>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</si>
  <si>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</si>
  <si>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</si>
  <si>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</si>
  <si>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</si>
  <si>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</si>
  <si>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</si>
  <si>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</si>
  <si>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</si>
  <si>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</si>
  <si>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</si>
  <si>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</si>
  <si>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</si>
  <si>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</si>
  <si>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</si>
  <si>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</si>
  <si>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</si>
  <si>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</si>
  <si>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</si>
  <si>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</si>
  <si>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</si>
  <si>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</si>
  <si>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</si>
  <si>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</si>
  <si>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</si>
  <si>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</si>
  <si>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</si>
  <si>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</si>
  <si>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</si>
  <si>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</si>
  <si>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</si>
  <si>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</si>
  <si>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</si>
  <si>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</si>
  <si>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</si>
  <si>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</si>
  <si>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</si>
  <si>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</si>
  <si>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</si>
  <si>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</si>
  <si>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</si>
  <si>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</si>
  <si>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</si>
  <si>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</si>
  <si>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</si>
  <si>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</si>
  <si>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</si>
  <si>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</si>
  <si>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</si>
  <si>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</si>
  <si>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</si>
  <si>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</si>
  <si>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</si>
  <si>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</si>
  <si>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</si>
  <si>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</si>
  <si>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</si>
  <si>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</si>
  <si>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</si>
  <si>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</si>
  <si>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</si>
  <si>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</si>
  <si>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</si>
  <si>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</si>
  <si>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</si>
  <si>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</si>
  <si>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</si>
  <si>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</si>
  <si>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</si>
  <si>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</si>
  <si>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</si>
  <si>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</si>
  <si>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</si>
  <si>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</si>
  <si>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</si>
  <si>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</si>
  <si>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</si>
  <si>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</si>
  <si>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</si>
  <si>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</si>
  <si>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</si>
  <si>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</si>
  <si>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</si>
  <si>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</si>
  <si>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</si>
  <si>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</si>
  <si>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</si>
  <si>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</si>
  <si>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</si>
  <si>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</si>
  <si>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</si>
  <si>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</si>
  <si>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</si>
  <si>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</si>
  <si>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</si>
  <si>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</si>
  <si>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</si>
  <si>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</si>
  <si>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</si>
  <si>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</si>
  <si>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</si>
  <si>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</si>
  <si>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</si>
  <si>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</si>
  <si>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</si>
  <si>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</si>
  <si>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</si>
  <si>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</si>
  <si>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</si>
  <si>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</si>
  <si>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</si>
  <si>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</si>
  <si>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</si>
  <si>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</si>
  <si>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</si>
  <si>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</si>
  <si>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</si>
  <si>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</si>
  <si>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</si>
  <si>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</si>
  <si>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</si>
  <si>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</si>
  <si>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</si>
  <si>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</si>
  <si>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</si>
  <si>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</si>
  <si>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</si>
  <si>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</si>
  <si>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</si>
  <si>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</si>
  <si>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</si>
  <si>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</si>
  <si>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</si>
  <si>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</si>
  <si>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</si>
  <si>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</si>
  <si>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</si>
  <si>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</si>
  <si>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</si>
  <si>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</si>
  <si>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</si>
  <si>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</si>
  <si>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</si>
  <si>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</si>
  <si>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</si>
  <si>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</si>
  <si>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</si>
  <si>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</si>
  <si>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</si>
  <si>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</si>
  <si>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</si>
  <si>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</si>
  <si>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</si>
  <si>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</si>
  <si>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</si>
  <si>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</si>
  <si>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</si>
  <si>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</si>
  <si>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</si>
  <si>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</si>
  <si>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</si>
  <si>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</si>
  <si>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</si>
  <si>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</si>
  <si>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</si>
  <si>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</si>
  <si>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</si>
  <si>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</si>
  <si>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</si>
  <si>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</si>
  <si>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</si>
  <si>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</si>
  <si>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</si>
  <si>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</si>
  <si>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</si>
  <si>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</si>
  <si>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</si>
  <si>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</si>
  <si>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</si>
  <si>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</si>
  <si>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</si>
  <si>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</si>
  <si>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</si>
  <si>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</si>
  <si>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</si>
  <si>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</si>
  <si>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</si>
  <si>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</si>
  <si>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</si>
  <si>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</si>
  <si>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</si>
  <si>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</si>
  <si>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</si>
  <si>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</si>
  <si>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</si>
  <si>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</si>
  <si>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</si>
  <si>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</si>
  <si>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</si>
  <si>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</si>
  <si>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</si>
  <si>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</si>
  <si>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</si>
  <si>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</si>
  <si>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</si>
  <si>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</si>
  <si>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</si>
  <si>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</si>
  <si>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</si>
  <si>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</si>
  <si>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</si>
  <si>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</si>
  <si>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</si>
  <si>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</si>
  <si>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</si>
  <si>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</si>
  <si>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</si>
  <si>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</si>
  <si>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</si>
  <si>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</si>
  <si>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</si>
  <si>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</si>
  <si>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</si>
  <si>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</si>
  <si>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</si>
  <si>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</si>
  <si>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</si>
  <si>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</si>
  <si>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</si>
  <si>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</si>
  <si>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</si>
  <si>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</si>
  <si>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</si>
  <si>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</si>
  <si>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</si>
  <si>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</si>
  <si>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</si>
  <si>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</si>
  <si>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</si>
  <si>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</si>
  <si>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</si>
  <si>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</si>
  <si>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</si>
  <si>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</si>
  <si>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</si>
  <si>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</si>
  <si>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</si>
  <si>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</si>
  <si>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</si>
  <si>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</si>
  <si>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</si>
  <si>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</si>
  <si>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</si>
  <si>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</si>
  <si>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</si>
  <si>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</si>
  <si>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</si>
  <si>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</si>
  <si>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</si>
  <si>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</si>
  <si>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</si>
  <si>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</si>
  <si>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</si>
  <si>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</si>
  <si>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</si>
  <si>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</si>
  <si>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</si>
  <si>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</si>
  <si>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</si>
  <si>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</si>
  <si>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</si>
  <si>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</si>
  <si>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</si>
  <si>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</si>
  <si>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</si>
  <si>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</si>
  <si>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</si>
  <si>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</si>
  <si>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</si>
  <si>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</si>
  <si>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</si>
  <si>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</si>
  <si>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</si>
  <si>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</si>
  <si>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</si>
  <si>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</si>
  <si>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</si>
  <si>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</si>
  <si>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</si>
  <si>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</si>
  <si>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</si>
  <si>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</si>
  <si>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</si>
  <si>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</si>
  <si>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</si>
  <si>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</si>
  <si>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</si>
  <si>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</si>
  <si>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</si>
  <si>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</si>
  <si>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</si>
  <si>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</si>
  <si>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</si>
  <si>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</si>
  <si>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</si>
  <si>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</si>
  <si>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</si>
  <si>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</si>
  <si>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</si>
  <si>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</si>
  <si>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</si>
  <si>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</si>
  <si>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</si>
  <si>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</si>
  <si>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</si>
  <si>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</si>
  <si>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</si>
  <si>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</si>
  <si>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</si>
  <si>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</si>
  <si>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</si>
  <si>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</si>
  <si>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</si>
  <si>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</si>
  <si>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</si>
  <si>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</si>
  <si>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</si>
  <si>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</si>
  <si>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</si>
  <si>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</si>
  <si>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</si>
  <si>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</si>
  <si>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</si>
  <si>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</si>
  <si>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</si>
  <si>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</si>
  <si>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</si>
  <si>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</si>
  <si>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</si>
  <si>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</si>
  <si>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</si>
  <si>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</si>
  <si>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</si>
  <si>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</si>
  <si>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</si>
  <si>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</si>
  <si>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</si>
  <si>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</si>
  <si>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</si>
  <si>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</si>
  <si>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</si>
  <si>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</si>
  <si>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</si>
  <si>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</si>
  <si>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</si>
  <si>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</si>
  <si>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</si>
  <si>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</si>
  <si>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</si>
  <si>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</si>
  <si>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</si>
  <si>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</si>
  <si>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</si>
  <si>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</si>
  <si>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</si>
  <si>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</si>
  <si>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</si>
  <si>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</si>
  <si>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</si>
  <si>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</si>
  <si>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</si>
  <si>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</si>
  <si>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</si>
  <si>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</si>
  <si>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</si>
  <si>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</si>
  <si>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</si>
  <si>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</si>
  <si>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</si>
  <si>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</si>
  <si>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</si>
  <si>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</si>
  <si>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</si>
  <si>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</si>
  <si>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</si>
  <si>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</si>
  <si>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</si>
  <si>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</si>
  <si>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</si>
  <si>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</si>
  <si>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</si>
  <si>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</si>
  <si>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</si>
  <si>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</si>
  <si>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</si>
  <si>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</si>
  <si>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</si>
  <si>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</si>
  <si>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</si>
  <si>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</si>
  <si>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</si>
  <si>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</si>
  <si>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</si>
  <si>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</si>
  <si>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</si>
  <si>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</si>
  <si>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</si>
  <si>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</si>
  <si>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</si>
  <si>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</si>
  <si>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</si>
  <si>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</si>
  <si>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</si>
  <si>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</si>
  <si>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</si>
  <si>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</si>
  <si>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</si>
  <si>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</si>
  <si>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</si>
  <si>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</si>
  <si>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</si>
  <si>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</si>
  <si>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</si>
  <si>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</si>
  <si>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</si>
  <si>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</si>
  <si>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</si>
  <si>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</si>
  <si>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</si>
  <si>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</si>
  <si>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</si>
  <si>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</si>
  <si>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</si>
  <si>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</si>
  <si>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</si>
  <si>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</si>
  <si>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</si>
  <si>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</si>
  <si>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</si>
  <si>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</si>
  <si>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</si>
  <si>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</si>
  <si>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</si>
  <si>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</si>
  <si>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</si>
  <si>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</si>
  <si>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</si>
  <si>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</si>
  <si>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</si>
  <si>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</si>
  <si>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</si>
  <si>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</si>
  <si>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</si>
  <si>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</si>
  <si>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</si>
  <si>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</si>
  <si>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</si>
  <si>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</si>
  <si>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</si>
  <si>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</si>
  <si>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</si>
  <si>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</si>
  <si>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</si>
  <si>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</si>
  <si>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</si>
  <si>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</si>
  <si>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</si>
  <si>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</si>
  <si>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</si>
  <si>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</si>
  <si>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</si>
  <si>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</si>
  <si>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</si>
  <si>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</si>
  <si>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</si>
  <si>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</si>
  <si>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</si>
  <si>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</si>
  <si>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</si>
  <si>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</si>
  <si>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</si>
  <si>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</si>
  <si>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</si>
  <si>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</si>
  <si>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</si>
  <si>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</si>
  <si>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</si>
  <si>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</si>
  <si>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</si>
  <si>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</si>
  <si>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</si>
  <si>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</si>
  <si>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</si>
  <si>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</si>
  <si>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</si>
  <si>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</si>
  <si>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</si>
  <si>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</si>
  <si>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</si>
  <si>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</si>
  <si>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</si>
  <si>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</si>
  <si>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</si>
  <si>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</si>
  <si>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</si>
  <si>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</si>
  <si>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</si>
  <si>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</si>
  <si>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</si>
  <si>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</si>
  <si>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</si>
  <si>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</si>
  <si>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</si>
  <si>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</si>
  <si>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</si>
  <si>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</si>
  <si>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</si>
  <si>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</si>
  <si>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</si>
  <si>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</si>
  <si>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</si>
  <si>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</si>
  <si>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</si>
  <si>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</si>
  <si>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</si>
  <si>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</si>
  <si>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</si>
  <si>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</si>
  <si>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</si>
  <si>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</si>
  <si>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</si>
  <si>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</si>
  <si>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</si>
  <si>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</si>
  <si>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</si>
  <si>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</si>
  <si>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</si>
  <si>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</si>
  <si>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</si>
  <si>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</si>
  <si>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</si>
  <si>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</si>
  <si>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</si>
  <si>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</si>
  <si>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</si>
  <si>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</si>
  <si>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</si>
  <si>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</si>
  <si>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</si>
  <si>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</si>
  <si>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</si>
  <si>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</si>
  <si>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</si>
  <si>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</si>
  <si>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</si>
  <si>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</si>
  <si>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</si>
  <si>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</si>
  <si>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</si>
  <si>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</si>
  <si>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</si>
  <si>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</si>
  <si>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</si>
  <si>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</si>
  <si>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</si>
  <si>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</si>
  <si>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</si>
  <si>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</si>
  <si>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</si>
  <si>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</si>
  <si>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</si>
  <si>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</si>
  <si>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</si>
  <si>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</si>
  <si>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</si>
  <si>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</si>
  <si>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</si>
  <si>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</si>
  <si>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</si>
  <si>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</si>
  <si>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</si>
  <si>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</si>
  <si>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</si>
  <si>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</si>
  <si>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</si>
  <si>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</si>
  <si>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</si>
  <si>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</si>
  <si>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</si>
  <si>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</si>
  <si>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</si>
  <si>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</si>
  <si>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</si>
  <si>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</si>
  <si>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</si>
  <si>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</si>
  <si>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</si>
  <si>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</si>
  <si>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</si>
  <si>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</si>
  <si>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</si>
  <si>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</si>
  <si>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</si>
  <si>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</si>
  <si>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</si>
  <si>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</si>
  <si>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</si>
  <si>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</si>
  <si>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</si>
  <si>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</si>
  <si>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</si>
  <si>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</si>
  <si>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</si>
  <si>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</si>
  <si>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</si>
  <si>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</si>
  <si>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</si>
  <si>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</si>
  <si>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</si>
  <si>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</si>
  <si>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</si>
  <si>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</si>
  <si>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</si>
  <si>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</si>
  <si>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</si>
  <si>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</si>
  <si>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</si>
  <si>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</si>
  <si>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</si>
  <si>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</si>
  <si>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</si>
  <si>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</si>
  <si>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</si>
  <si>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</si>
  <si>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</si>
  <si>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</si>
  <si>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</si>
  <si>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</si>
  <si>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</si>
  <si>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</si>
  <si>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</si>
  <si>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</si>
  <si>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</si>
  <si>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</si>
  <si>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</si>
  <si>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</si>
  <si>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</si>
  <si>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</si>
  <si>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</si>
  <si>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</si>
  <si>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</si>
  <si>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</si>
  <si>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</si>
  <si>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</si>
  <si>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</si>
  <si>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</si>
  <si>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</si>
  <si>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</si>
  <si>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</si>
  <si>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</si>
  <si>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</si>
  <si>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</si>
  <si>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</si>
  <si>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</si>
  <si>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</si>
  <si>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</si>
  <si>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</si>
  <si>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</si>
  <si>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</si>
  <si>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</si>
  <si>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</si>
  <si>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</si>
  <si>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</si>
  <si>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</si>
  <si>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</si>
  <si>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</si>
  <si>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</si>
  <si>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</si>
  <si>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</si>
  <si>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</si>
  <si>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</si>
  <si>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</si>
  <si>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</si>
  <si>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</si>
  <si>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</si>
  <si>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</si>
  <si>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</si>
  <si>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</si>
  <si>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</si>
  <si>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</si>
  <si>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</si>
  <si>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</si>
  <si>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</si>
  <si>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</si>
  <si>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</si>
  <si>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</si>
  <si>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</si>
  <si>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</si>
  <si>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</si>
  <si>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</si>
  <si>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</si>
  <si>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</si>
  <si>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</si>
  <si>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</si>
  <si>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</si>
  <si>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</si>
  <si>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</si>
  <si>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</si>
  <si>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</si>
  <si>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</si>
  <si>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</si>
  <si>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</si>
  <si>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</si>
  <si>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</si>
  <si>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</si>
  <si>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</si>
  <si>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</si>
  <si>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</si>
  <si>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</si>
  <si>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</si>
  <si>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</si>
  <si>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</si>
  <si>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</si>
  <si>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</si>
  <si>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</si>
  <si>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</si>
  <si>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</si>
  <si>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</si>
  <si>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</si>
  <si>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</si>
  <si>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</si>
  <si>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</si>
  <si>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</si>
  <si>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</si>
  <si>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</si>
  <si>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</si>
  <si>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</si>
  <si>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</si>
  <si>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</si>
  <si>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</si>
  <si>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</si>
  <si>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</si>
  <si>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</si>
  <si>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</si>
  <si>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</si>
  <si>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</si>
  <si>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</si>
  <si>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</si>
  <si>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</si>
  <si>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</si>
  <si>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</si>
  <si>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</si>
  <si>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</si>
  <si>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</si>
  <si>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</si>
  <si>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</si>
  <si>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</si>
  <si>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</si>
  <si>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</si>
  <si>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</si>
  <si>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</si>
  <si>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</si>
  <si>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</si>
  <si>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</si>
  <si>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</si>
  <si>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</si>
  <si>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</si>
  <si>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</si>
  <si>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</si>
  <si>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</si>
  <si>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</si>
  <si>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</si>
  <si>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</si>
  <si>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</si>
  <si>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</si>
  <si>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</si>
  <si>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</si>
  <si>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</si>
  <si>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</si>
  <si>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</si>
  <si>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</si>
  <si>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</si>
  <si>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</si>
  <si>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</si>
  <si>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</si>
  <si>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</si>
  <si>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</si>
  <si>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</si>
  <si>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</si>
  <si>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</si>
  <si>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</si>
  <si>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</si>
  <si>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</si>
  <si>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</si>
  <si>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</si>
  <si>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</si>
  <si>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</si>
  <si>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</si>
  <si>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</si>
  <si>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</si>
  <si>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</si>
  <si>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</si>
  <si>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</si>
  <si>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</si>
  <si>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</si>
  <si>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</si>
  <si>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</si>
  <si>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</si>
  <si>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</si>
  <si>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</si>
  <si>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</si>
  <si>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</si>
  <si>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</si>
  <si>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</si>
  <si>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</si>
  <si>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</si>
  <si>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</si>
  <si>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</si>
  <si>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</si>
  <si>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</si>
  <si>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</si>
  <si>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</si>
  <si>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</si>
  <si>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</si>
  <si>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</si>
  <si>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</si>
  <si>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</si>
  <si>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</si>
  <si>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</si>
  <si>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</si>
  <si>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</si>
  <si>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</si>
  <si>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</si>
  <si>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</si>
  <si>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</si>
  <si>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</si>
  <si>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</si>
  <si>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</si>
  <si>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</si>
  <si>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</si>
  <si>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</si>
  <si>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</si>
  <si>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</si>
  <si>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</si>
  <si>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</si>
  <si>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</si>
  <si>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</si>
  <si>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</si>
  <si>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</si>
  <si>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</si>
  <si>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</si>
  <si>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</si>
  <si>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</si>
  <si>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</si>
  <si>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</si>
  <si>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</si>
  <si>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</si>
  <si>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</si>
  <si>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</si>
  <si>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</si>
  <si>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</si>
  <si>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</si>
  <si>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</si>
  <si>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</si>
  <si>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</si>
  <si>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</si>
  <si>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</si>
  <si>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</si>
  <si>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</si>
  <si>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</si>
  <si>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</si>
  <si>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</si>
  <si>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</si>
  <si>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</si>
  <si>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</si>
  <si>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</si>
  <si>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</si>
  <si>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</si>
  <si>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</si>
  <si>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</si>
  <si>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</si>
  <si>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</si>
  <si>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</si>
  <si>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</si>
  <si>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</si>
  <si>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</si>
  <si>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</si>
  <si>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</si>
  <si>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</si>
  <si>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</si>
  <si>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</si>
  <si>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</si>
  <si>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</si>
  <si>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</si>
  <si>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</si>
  <si>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</si>
  <si>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</si>
  <si>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</si>
  <si>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</si>
  <si>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</si>
  <si>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</si>
  <si>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</si>
  <si>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</si>
  <si>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</si>
  <si>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</si>
  <si>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</si>
  <si>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</si>
  <si>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</si>
  <si>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</si>
  <si>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</si>
  <si>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</si>
  <si>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</si>
  <si>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</si>
  <si>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</si>
  <si>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</si>
  <si>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</si>
  <si>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</si>
  <si>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</si>
  <si>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</si>
  <si>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</si>
  <si>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</si>
  <si>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</si>
  <si>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</si>
  <si>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</si>
  <si>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</si>
  <si>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</si>
  <si>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</si>
  <si>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</si>
  <si>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</si>
  <si>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</si>
  <si>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</si>
  <si>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</si>
  <si>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</si>
  <si>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</si>
  <si>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</si>
  <si>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</si>
  <si>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</si>
  <si>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</si>
  <si>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</si>
  <si>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</si>
  <si>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</si>
  <si>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</si>
  <si>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</si>
  <si>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</si>
  <si>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</si>
  <si>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</si>
  <si>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</si>
  <si>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</si>
  <si>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</si>
  <si>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</si>
  <si>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</si>
  <si>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</si>
  <si>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</si>
  <si>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</si>
  <si>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</si>
  <si>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</si>
  <si>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</si>
  <si>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</si>
  <si>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</si>
  <si>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</si>
  <si>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</si>
  <si>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</si>
  <si>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</si>
  <si>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</si>
  <si>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</si>
  <si>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</si>
  <si>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</si>
  <si>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</si>
  <si>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</si>
  <si>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</si>
  <si>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</si>
  <si>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</si>
  <si>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</si>
  <si>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</si>
  <si>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</si>
  <si>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</si>
  <si>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</si>
  <si>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</si>
  <si>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</si>
  <si>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</si>
  <si>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</si>
  <si>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</si>
  <si>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</si>
  <si>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</si>
  <si>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</si>
  <si>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</si>
  <si>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</si>
  <si>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</si>
  <si>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</si>
  <si>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</si>
  <si>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</si>
  <si>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</si>
  <si>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</si>
  <si>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</si>
  <si>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</si>
  <si>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</si>
  <si>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</si>
  <si>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</si>
  <si>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</si>
  <si>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</si>
  <si>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</si>
  <si>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</si>
  <si>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</si>
  <si>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</si>
  <si>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</si>
  <si>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</si>
  <si>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</si>
  <si>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</si>
  <si>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</si>
  <si>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</si>
  <si>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</si>
  <si>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</si>
  <si>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</si>
  <si>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</si>
  <si>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</si>
  <si>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</si>
  <si>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</si>
  <si>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</si>
  <si>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</si>
  <si>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</si>
  <si>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</si>
  <si>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</si>
  <si>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</si>
  <si>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</si>
  <si>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</si>
  <si>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</si>
  <si>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</si>
  <si>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</si>
  <si>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</si>
  <si>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</si>
  <si>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</si>
  <si>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</si>
  <si>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</si>
  <si>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</si>
  <si>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</si>
  <si>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</si>
  <si>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</si>
  <si>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</si>
  <si>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</si>
  <si>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</si>
  <si>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</si>
  <si>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</si>
  <si>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</si>
  <si>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</si>
  <si>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</si>
  <si>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</si>
  <si>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</si>
  <si>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</si>
  <si>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</si>
  <si>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</si>
  <si>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</si>
  <si>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</si>
  <si>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</si>
  <si>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</si>
  <si>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</si>
  <si>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</si>
  <si>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</si>
  <si>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</si>
  <si>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</si>
  <si>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</si>
  <si>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</si>
  <si>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</si>
  <si>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</si>
  <si>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</si>
  <si>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</si>
  <si>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</si>
  <si>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</si>
  <si>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</si>
  <si>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</si>
  <si>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</si>
  <si>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</si>
  <si>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</si>
  <si>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</si>
  <si>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</si>
  <si>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</si>
  <si>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</si>
  <si>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</si>
  <si>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</si>
  <si>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</si>
  <si>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</si>
  <si>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</si>
  <si>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</si>
  <si>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</si>
  <si>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</si>
  <si>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</si>
  <si>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</si>
  <si>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</si>
  <si>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</si>
  <si>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</si>
  <si>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</si>
  <si>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</si>
  <si>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</si>
  <si>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</si>
  <si>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</si>
  <si>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</si>
  <si>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</si>
  <si>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</si>
  <si>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</si>
  <si>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</si>
  <si>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</si>
  <si>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</si>
  <si>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</si>
  <si>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</si>
  <si>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</si>
  <si>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</si>
  <si>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</si>
  <si>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</si>
  <si>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</si>
  <si>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</si>
  <si>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</si>
  <si>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</si>
  <si>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</si>
  <si>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</si>
  <si>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</si>
  <si>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</si>
  <si>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</si>
  <si>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</si>
  <si>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</si>
  <si>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</si>
  <si>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</si>
  <si>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</si>
  <si>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</si>
  <si>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</si>
  <si>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</si>
  <si>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</si>
  <si>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</si>
  <si>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</si>
  <si>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</si>
  <si>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</si>
  <si>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</si>
  <si>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</si>
  <si>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</si>
  <si>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</si>
  <si>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</si>
  <si>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</si>
  <si>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</si>
  <si>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</si>
  <si>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</si>
  <si>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</si>
  <si>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</si>
  <si>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</si>
  <si>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</si>
  <si>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</si>
  <si>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</si>
  <si>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</si>
  <si>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</si>
  <si>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</si>
  <si>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</si>
  <si>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</si>
  <si>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</si>
  <si>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</si>
  <si>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</si>
  <si>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</si>
  <si>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</si>
  <si>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</si>
  <si>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</si>
  <si>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</si>
  <si>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</si>
  <si>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</si>
  <si>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</si>
  <si>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</si>
  <si>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</si>
  <si>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</si>
  <si>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</si>
  <si>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</si>
  <si>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</si>
  <si>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</si>
  <si>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</si>
  <si>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</si>
  <si>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</si>
  <si>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</si>
  <si>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</si>
  <si>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</si>
  <si>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</si>
  <si>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</si>
  <si>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</si>
  <si>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</si>
  <si>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</si>
  <si>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</si>
  <si>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</si>
  <si>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</si>
  <si>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</si>
  <si>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</si>
  <si>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</si>
  <si>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</si>
  <si>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</si>
  <si>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</si>
  <si>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</si>
  <si>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</si>
  <si>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</si>
  <si>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</si>
  <si>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</si>
  <si>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</si>
  <si>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</si>
  <si>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</si>
  <si>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</si>
  <si>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</si>
  <si>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</si>
  <si>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</si>
  <si>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</si>
  <si>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</si>
  <si>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</si>
  <si>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</si>
  <si>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</si>
  <si>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</si>
  <si>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</si>
  <si>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</si>
  <si>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</si>
  <si>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</si>
  <si>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</si>
  <si>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</si>
  <si>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</si>
  <si>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</si>
  <si>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</si>
  <si>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</si>
  <si>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</si>
  <si>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</si>
  <si>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</si>
  <si>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</si>
  <si>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</si>
  <si>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</si>
  <si>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</si>
  <si>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</si>
  <si>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</si>
  <si>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</si>
  <si>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</si>
  <si>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</si>
  <si>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</si>
  <si>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</si>
  <si>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</si>
  <si>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</si>
  <si>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</si>
  <si>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</si>
  <si>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</si>
  <si>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</si>
  <si>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</si>
  <si>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</si>
  <si>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</si>
  <si>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</si>
  <si>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</si>
  <si>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</si>
  <si>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</si>
  <si>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</si>
  <si>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</si>
  <si>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</si>
  <si>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</si>
  <si>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</si>
  <si>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</si>
  <si>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</si>
  <si>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</si>
  <si>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</si>
  <si>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</si>
  <si>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</si>
  <si>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</si>
  <si>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</si>
  <si>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</si>
  <si>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</si>
  <si>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</si>
  <si>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</si>
  <si>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</si>
  <si>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</si>
  <si>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</si>
  <si>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</si>
  <si>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</si>
  <si>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</si>
  <si>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</si>
  <si>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</si>
  <si>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</si>
  <si>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</si>
  <si>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</si>
  <si>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</si>
  <si>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</si>
  <si>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</si>
  <si>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</si>
  <si>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</si>
  <si>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</si>
  <si>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</si>
  <si>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</si>
  <si>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</si>
  <si>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</si>
  <si>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</si>
  <si>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</si>
  <si>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</si>
  <si>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</si>
  <si>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</si>
  <si>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</si>
  <si>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</si>
  <si>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</si>
  <si>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</si>
  <si>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</si>
  <si>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</si>
  <si>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</si>
  <si>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</si>
  <si>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</si>
  <si>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</si>
  <si>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</si>
  <si>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</si>
  <si>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</si>
  <si>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</si>
  <si>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</si>
  <si>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</si>
  <si>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</si>
  <si>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</si>
  <si>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</si>
  <si>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</si>
  <si>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</si>
  <si>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</si>
  <si>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</si>
  <si>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</si>
  <si>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</si>
  <si>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</si>
  <si>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</si>
  <si>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</si>
  <si>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</si>
  <si>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</si>
  <si>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</si>
  <si>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</si>
  <si>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</si>
  <si>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</si>
  <si>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</si>
  <si>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</si>
  <si>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</si>
  <si>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</si>
  <si>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</si>
  <si>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</si>
  <si>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</si>
  <si>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</si>
  <si>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</si>
  <si>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</si>
  <si>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</si>
  <si>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</si>
  <si>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</si>
  <si>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</si>
  <si>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</si>
  <si>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</si>
  <si>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</si>
  <si>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</si>
  <si>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</si>
  <si>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</si>
  <si>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</si>
  <si>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</si>
  <si>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</si>
  <si>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</si>
  <si>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</si>
  <si>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</si>
  <si>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</si>
  <si>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</si>
  <si>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</si>
  <si>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</si>
  <si>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</si>
  <si>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</si>
  <si>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</si>
  <si>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</si>
  <si>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</si>
  <si>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</si>
  <si>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</si>
  <si>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</si>
  <si>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</si>
  <si>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</si>
  <si>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</si>
  <si>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</si>
  <si>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</si>
  <si>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</si>
  <si>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</si>
  <si>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</si>
  <si>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</si>
  <si>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</si>
  <si>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</si>
  <si>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</si>
  <si>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</si>
  <si>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</si>
  <si>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</si>
  <si>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</si>
  <si>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</si>
  <si>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</si>
  <si>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</si>
  <si>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</si>
  <si>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</si>
  <si>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</si>
  <si>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</si>
  <si>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</si>
  <si>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</si>
  <si>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</si>
  <si>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</si>
  <si>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</si>
  <si>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</si>
  <si>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</si>
  <si>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</si>
  <si>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</si>
  <si>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</si>
  <si>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</si>
  <si>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</si>
  <si>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</si>
  <si>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</si>
  <si>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</si>
  <si>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</si>
  <si>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</si>
  <si>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</si>
  <si>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</si>
  <si>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</si>
  <si>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</si>
  <si>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</si>
  <si>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</si>
  <si>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</si>
  <si>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</si>
  <si>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</si>
  <si>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</si>
  <si>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</si>
  <si>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</si>
  <si>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</si>
  <si>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</si>
  <si>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</si>
  <si>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</si>
  <si>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</si>
  <si>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</si>
  <si>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</si>
  <si>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</si>
  <si>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</si>
  <si>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</si>
  <si>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</si>
  <si>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</si>
  <si>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</si>
  <si>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</si>
  <si>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</si>
  <si>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</si>
  <si>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</si>
  <si>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</si>
  <si>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</si>
  <si>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</si>
  <si>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</si>
  <si>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</si>
  <si>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</si>
  <si>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</si>
  <si>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</si>
  <si>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</si>
  <si>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</si>
  <si>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</si>
  <si>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</si>
  <si>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</si>
  <si>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</si>
  <si>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</si>
  <si>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</si>
  <si>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</si>
  <si>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</si>
  <si>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</si>
  <si>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</si>
  <si>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</si>
  <si>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</si>
  <si>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</si>
  <si>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</si>
  <si>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</si>
  <si>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</si>
  <si>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</si>
  <si>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</si>
  <si>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</si>
  <si>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</si>
  <si>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</si>
  <si>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</si>
  <si>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</si>
  <si>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</si>
  <si>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</si>
  <si>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</si>
  <si>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</si>
  <si>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</si>
  <si>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</si>
  <si>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</si>
  <si>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</si>
  <si>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</si>
  <si>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</si>
  <si>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</si>
  <si>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</si>
  <si>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</si>
  <si>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</si>
  <si>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</si>
  <si>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</si>
  <si>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</si>
  <si>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</si>
  <si>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</si>
  <si>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</si>
  <si>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</si>
  <si>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</si>
  <si>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</si>
  <si>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</si>
  <si>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</si>
  <si>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</si>
  <si>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</si>
  <si>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</si>
  <si>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</si>
  <si>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</si>
  <si>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</si>
  <si>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</si>
  <si>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</si>
  <si>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</si>
  <si>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</si>
  <si>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</si>
  <si>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</si>
  <si>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</si>
  <si>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</si>
  <si>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</si>
  <si>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</si>
  <si>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</si>
  <si>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</si>
  <si>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</si>
  <si>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</si>
  <si>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</si>
  <si>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</si>
  <si>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</si>
  <si>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</si>
  <si>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</si>
  <si>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</si>
  <si>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</si>
  <si>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</si>
  <si>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</si>
  <si>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</si>
  <si>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</si>
  <si>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</si>
  <si>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</si>
  <si>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</si>
  <si>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</si>
  <si>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</si>
  <si>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</si>
  <si>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</si>
  <si>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</si>
  <si>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</si>
  <si>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</si>
  <si>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</si>
  <si>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</si>
  <si>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</si>
  <si>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</si>
  <si>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</si>
  <si>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</si>
  <si>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</si>
  <si>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</si>
  <si>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</si>
  <si>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</si>
  <si>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</si>
  <si>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</si>
  <si>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</si>
  <si>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</si>
  <si>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</si>
  <si>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</si>
  <si>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</si>
  <si>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</si>
  <si>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</si>
  <si>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</si>
  <si>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</si>
  <si>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</si>
  <si>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</si>
  <si>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</si>
  <si>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</si>
  <si>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</si>
  <si>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</si>
  <si>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</si>
  <si>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</si>
  <si>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</si>
  <si>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</si>
  <si>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</si>
  <si>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</si>
  <si>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</si>
  <si>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</si>
  <si>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</si>
  <si>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</si>
  <si>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</si>
  <si>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</si>
  <si>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</si>
  <si>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</si>
  <si>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</si>
  <si>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</si>
  <si>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</si>
  <si>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</si>
  <si>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</si>
  <si>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</si>
  <si>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</si>
  <si>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</si>
  <si>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</si>
  <si>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</si>
  <si>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</si>
  <si>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</si>
  <si>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</si>
  <si>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</si>
  <si>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</si>
  <si>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</si>
  <si>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</si>
  <si>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</si>
  <si>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</si>
  <si>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</si>
  <si>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</si>
  <si>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</si>
  <si>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</si>
  <si>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</si>
  <si>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</si>
  <si>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</si>
  <si>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</si>
  <si>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</si>
  <si>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</si>
  <si>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</si>
  <si>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</si>
  <si>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</si>
  <si>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</si>
  <si>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</si>
  <si>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</si>
  <si>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</si>
  <si>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</si>
  <si>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</si>
  <si>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</si>
  <si>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</si>
  <si>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</si>
  <si>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</si>
  <si>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</si>
  <si>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</si>
  <si>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</si>
  <si>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</si>
  <si>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</si>
  <si>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</si>
  <si>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</si>
  <si>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</si>
  <si>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</si>
  <si>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</si>
  <si>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</si>
  <si>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</si>
  <si>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</si>
  <si>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</si>
  <si>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</si>
  <si>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</si>
  <si>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</si>
  <si>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</si>
  <si>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</si>
  <si>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</si>
  <si>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</si>
  <si>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</si>
  <si>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</si>
  <si>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</si>
  <si>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</si>
  <si>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</si>
  <si>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</si>
  <si>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</si>
  <si>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</si>
  <si>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</si>
  <si>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</si>
  <si>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</si>
  <si>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</si>
  <si>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</si>
  <si>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</si>
  <si>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</si>
  <si>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</si>
  <si>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</si>
  <si>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</si>
  <si>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</si>
  <si>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</si>
  <si>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</si>
  <si>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</si>
  <si>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</si>
  <si>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</si>
  <si>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</si>
  <si>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</si>
  <si>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</si>
  <si>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</si>
  <si>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</si>
  <si>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</si>
  <si>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</si>
  <si>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</si>
  <si>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</si>
  <si>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</si>
  <si>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</si>
  <si>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</si>
  <si>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</si>
  <si>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</si>
  <si>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</si>
  <si>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</si>
  <si>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</si>
  <si>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</si>
  <si>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</si>
  <si>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</si>
  <si>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</si>
  <si>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</si>
  <si>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</si>
  <si>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</si>
  <si>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</si>
  <si>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</si>
  <si>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</si>
  <si>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</si>
  <si>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</si>
  <si>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</si>
  <si>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</si>
  <si>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</si>
  <si>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</si>
  <si>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</si>
  <si>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</si>
  <si>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</si>
  <si>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</si>
  <si>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</si>
  <si>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</si>
  <si>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</si>
  <si>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</si>
  <si>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</si>
  <si>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</si>
  <si>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</si>
  <si>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</si>
  <si>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</si>
  <si>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</si>
  <si>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</si>
  <si>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</si>
  <si>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</si>
  <si>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</si>
  <si>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</si>
  <si>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</si>
  <si>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</si>
  <si>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</si>
  <si>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</si>
  <si>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</si>
  <si>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</si>
  <si>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</si>
  <si>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</si>
  <si>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</si>
  <si>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</si>
  <si>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</si>
  <si>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</si>
  <si>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</si>
  <si>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</si>
  <si>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</si>
  <si>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</si>
  <si>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</si>
  <si>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</si>
  <si>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</si>
  <si>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</si>
  <si>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</si>
  <si>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</si>
  <si>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</si>
  <si>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</si>
  <si>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</si>
  <si>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</si>
  <si>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</si>
  <si>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</si>
  <si>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</si>
  <si>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</si>
  <si>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</si>
  <si>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</si>
  <si>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</si>
  <si>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</si>
  <si>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</si>
  <si>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</si>
  <si>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</si>
  <si>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</si>
  <si>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</si>
  <si>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</si>
  <si>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</si>
  <si>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</si>
  <si>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</si>
  <si>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</si>
  <si>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</si>
  <si>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</si>
  <si>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</si>
  <si>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</si>
  <si>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</si>
  <si>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</si>
  <si>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</si>
  <si>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</si>
  <si>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</si>
  <si>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</si>
  <si>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</si>
  <si>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</si>
  <si>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</si>
  <si>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</si>
  <si>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</si>
  <si>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</si>
  <si>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</si>
  <si>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</si>
  <si>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</si>
  <si>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</si>
  <si>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</si>
  <si>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</si>
  <si>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</si>
  <si>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</si>
  <si>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</si>
  <si>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</si>
  <si>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</si>
  <si>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</si>
  <si>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</si>
  <si>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</si>
  <si>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</si>
  <si>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</si>
  <si>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</si>
  <si>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</si>
  <si>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</si>
  <si>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</si>
  <si>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</si>
  <si>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</si>
  <si>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</si>
  <si>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</si>
  <si>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</si>
  <si>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</si>
  <si>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</si>
  <si>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</si>
  <si>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</si>
  <si>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</si>
  <si>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</si>
  <si>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</si>
  <si>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</si>
  <si>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</si>
  <si>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</si>
  <si>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</si>
  <si>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</si>
  <si>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</si>
  <si>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</si>
  <si>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</si>
  <si>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</si>
  <si>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</si>
  <si>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</si>
  <si>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</si>
  <si>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</si>
  <si>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</si>
  <si>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</si>
  <si>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</si>
  <si>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</si>
  <si>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</si>
  <si>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</si>
  <si>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</si>
  <si>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</si>
  <si>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</si>
  <si>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</si>
  <si>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</si>
  <si>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</si>
  <si>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</si>
  <si>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</si>
  <si>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</si>
  <si>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</si>
  <si>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</si>
  <si>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</si>
  <si>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</si>
  <si>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</si>
  <si>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</si>
  <si>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</si>
  <si>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</si>
  <si>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</si>
  <si>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</si>
  <si>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</si>
  <si>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</si>
  <si>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</si>
  <si>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</si>
  <si>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</si>
  <si>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</si>
  <si>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</si>
  <si>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</si>
  <si>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</si>
  <si>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</si>
  <si>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</si>
  <si>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</si>
  <si>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</si>
  <si>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</si>
  <si>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</si>
  <si>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</si>
  <si>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</si>
  <si>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</si>
  <si>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</si>
  <si>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</si>
  <si>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</si>
  <si>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</si>
  <si>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</si>
  <si>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</si>
  <si>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</si>
  <si>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</si>
  <si>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</si>
  <si>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</si>
  <si>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</si>
  <si>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</si>
  <si>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</si>
  <si>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</si>
  <si>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</si>
  <si>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</si>
  <si>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</si>
  <si>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</si>
  <si>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</si>
  <si>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</si>
  <si>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</si>
  <si>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</si>
  <si>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</si>
  <si>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</si>
  <si>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</si>
  <si>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</si>
  <si>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</si>
  <si>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</si>
  <si>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</si>
  <si>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</si>
  <si>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</si>
  <si>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</si>
  <si>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</si>
  <si>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</si>
  <si>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</si>
  <si>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</si>
  <si>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</si>
  <si>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</si>
  <si>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</si>
  <si>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</si>
  <si>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</si>
  <si>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</si>
  <si>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</si>
  <si>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</si>
  <si>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</si>
  <si>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</si>
  <si>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</si>
  <si>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</si>
  <si>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</si>
  <si>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</si>
  <si>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</si>
  <si>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</si>
  <si>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</si>
  <si>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</si>
  <si>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</si>
  <si>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</si>
  <si>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</si>
  <si>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</si>
  <si>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</si>
  <si>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</si>
  <si>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</si>
  <si>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</si>
  <si>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</si>
  <si>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</si>
  <si>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</si>
  <si>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</si>
  <si>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</si>
  <si>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</si>
  <si>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</si>
  <si>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</si>
  <si>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</si>
  <si>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</si>
  <si>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</si>
  <si>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</si>
  <si>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</si>
  <si>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</si>
  <si>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</si>
  <si>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</si>
  <si>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</si>
  <si>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</si>
  <si>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</si>
  <si>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</si>
  <si>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</si>
  <si>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</si>
  <si>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</si>
  <si>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</si>
  <si>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</si>
  <si>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</si>
  <si>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</si>
  <si>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</si>
  <si>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</si>
  <si>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</si>
  <si>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</si>
  <si>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</si>
  <si>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</si>
  <si>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</si>
  <si>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</si>
  <si>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</si>
  <si>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</si>
  <si>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</si>
  <si>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</si>
  <si>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</si>
  <si>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</si>
  <si>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</si>
  <si>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</si>
  <si>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</si>
  <si>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</si>
  <si>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</si>
  <si>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</si>
  <si>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</si>
  <si>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</si>
  <si>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</si>
  <si>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</si>
  <si>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</si>
  <si>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</si>
  <si>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</si>
  <si>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</si>
  <si>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</si>
  <si>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</si>
  <si>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</si>
  <si>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</si>
  <si>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</si>
  <si>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</si>
  <si>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</si>
  <si>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</si>
  <si>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</si>
  <si>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</si>
  <si>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</si>
  <si>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</si>
  <si>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</si>
  <si>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</si>
  <si>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</si>
  <si>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</si>
  <si>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</si>
  <si>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</si>
  <si>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</si>
  <si>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</si>
  <si>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</si>
  <si>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</si>
  <si>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</si>
  <si>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</si>
  <si>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</si>
  <si>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</si>
  <si>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</si>
  <si>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</si>
  <si>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</si>
  <si>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</si>
  <si>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</si>
  <si>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</si>
  <si>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</si>
  <si>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</si>
  <si>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</si>
  <si>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</si>
  <si>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</si>
  <si>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</si>
  <si>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</si>
  <si>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</si>
  <si>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</si>
  <si>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</si>
  <si>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</si>
  <si>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</si>
  <si>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</si>
  <si>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</si>
  <si>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</si>
  <si>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</si>
  <si>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</si>
  <si>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</si>
  <si>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</si>
  <si>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</si>
  <si>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</si>
  <si>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</si>
  <si>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</si>
  <si>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</si>
  <si>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</si>
  <si>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</si>
  <si>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</si>
  <si>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</si>
  <si>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</si>
  <si>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</si>
  <si>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</si>
  <si>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</si>
  <si>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</si>
  <si>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</si>
  <si>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</si>
  <si>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</si>
  <si>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</si>
  <si>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</si>
  <si>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</si>
  <si>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</si>
  <si>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</si>
  <si>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</si>
  <si>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</si>
  <si>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</si>
  <si>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</si>
  <si>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</si>
  <si>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</si>
  <si>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</si>
  <si>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</si>
  <si>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</si>
  <si>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</si>
  <si>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</si>
  <si>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</si>
  <si>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</si>
  <si>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</si>
  <si>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</si>
  <si>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</si>
  <si>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</si>
  <si>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</si>
  <si>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</si>
  <si>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</si>
  <si>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</si>
  <si>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</si>
  <si>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</si>
  <si>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</si>
  <si>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</si>
  <si>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</si>
  <si>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</si>
  <si>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</si>
  <si>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</si>
  <si>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</si>
  <si>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</si>
  <si>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</si>
  <si>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</si>
  <si>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</si>
  <si>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</si>
  <si>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</si>
  <si>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</si>
  <si>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</si>
  <si>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</si>
  <si>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</si>
  <si>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</si>
  <si>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</si>
  <si>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</si>
  <si>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</si>
  <si>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</si>
  <si>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</si>
  <si>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</si>
  <si>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</si>
  <si>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</si>
  <si>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</si>
  <si>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</si>
  <si>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</si>
  <si>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</si>
  <si>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</si>
  <si>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</si>
  <si>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</si>
  <si>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</si>
  <si>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</si>
  <si>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</si>
  <si>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</si>
  <si>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</si>
  <si>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</si>
  <si>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</si>
  <si>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</si>
  <si>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</si>
  <si>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</si>
  <si>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</si>
  <si>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</si>
  <si>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</si>
  <si>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</si>
  <si>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</si>
  <si>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</si>
  <si>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</si>
  <si>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</si>
  <si>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</si>
  <si>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</si>
  <si>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</si>
  <si>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</si>
  <si>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</si>
  <si>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</si>
  <si>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</si>
  <si>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</si>
  <si>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</si>
  <si>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</si>
  <si>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</si>
  <si>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</si>
  <si>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</si>
  <si>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</si>
  <si>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</si>
  <si>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</si>
  <si>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</si>
  <si>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</si>
  <si>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</si>
  <si>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</si>
  <si>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</si>
  <si>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</si>
  <si>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</si>
  <si>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</si>
  <si>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</si>
  <si>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</si>
  <si>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</si>
  <si>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</si>
  <si>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</si>
  <si>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</si>
  <si>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</si>
  <si>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</si>
  <si>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</si>
  <si>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</si>
  <si>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</si>
  <si>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</si>
  <si>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</si>
  <si>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</si>
  <si>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</si>
  <si>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</si>
  <si>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</si>
  <si>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</si>
  <si>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</si>
  <si>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</si>
  <si>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</si>
  <si>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</si>
  <si>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</si>
  <si>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</si>
  <si>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</si>
  <si>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</si>
  <si>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</si>
  <si>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</si>
  <si>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</si>
  <si>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</si>
  <si>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</si>
  <si>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</si>
  <si>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</si>
  <si>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</si>
  <si>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</si>
  <si>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</si>
  <si>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</si>
  <si>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</si>
  <si>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</si>
  <si>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</si>
  <si>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</si>
  <si>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</si>
  <si>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</si>
  <si>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</si>
  <si>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</si>
  <si>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</si>
  <si>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</si>
  <si>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</si>
  <si>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</si>
  <si>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</si>
  <si>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</si>
  <si>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</si>
  <si>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</si>
  <si>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</si>
  <si>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</si>
  <si>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</si>
  <si>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</si>
  <si>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</si>
  <si>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</si>
  <si>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</si>
  <si>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</si>
  <si>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</si>
  <si>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</si>
  <si>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</si>
  <si>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</si>
  <si>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</si>
  <si>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</si>
  <si>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</si>
  <si>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</si>
  <si>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</si>
  <si>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</si>
  <si>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</si>
  <si>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</si>
  <si>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</si>
  <si>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</si>
  <si>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</si>
  <si>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</si>
  <si>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</si>
  <si>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</si>
  <si>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</si>
  <si>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</si>
  <si>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</si>
  <si>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</si>
  <si>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</si>
  <si>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</si>
  <si>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</si>
  <si>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</si>
  <si>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</si>
  <si>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</si>
  <si>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</si>
  <si>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</si>
  <si>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</si>
  <si>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</si>
  <si>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</si>
  <si>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</si>
  <si>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</si>
  <si>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</si>
  <si>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</si>
  <si>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</si>
  <si>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</si>
  <si>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</si>
  <si>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</si>
  <si>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</si>
  <si>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</si>
  <si>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</si>
  <si>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</si>
  <si>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</si>
  <si>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</si>
  <si>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</si>
  <si>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</si>
  <si>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</si>
  <si>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</si>
  <si>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</si>
  <si>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</si>
  <si>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</si>
  <si>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</si>
  <si>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</si>
  <si>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</si>
  <si>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</si>
  <si>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</si>
  <si>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</si>
  <si>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</si>
  <si>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</si>
  <si>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</si>
  <si>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</si>
  <si>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</si>
  <si>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</si>
  <si>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</si>
  <si>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</si>
  <si>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</si>
  <si>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</si>
  <si>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</si>
  <si>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</si>
  <si>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</si>
  <si>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</si>
  <si>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</si>
  <si>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</si>
  <si>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</si>
  <si>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</si>
  <si>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</si>
  <si>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</si>
  <si>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</si>
  <si>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</si>
  <si>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</si>
  <si>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</si>
  <si>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</si>
  <si>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</si>
  <si>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</si>
  <si>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</si>
  <si>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</si>
  <si>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</si>
  <si>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</si>
  <si>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</si>
  <si>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</si>
  <si>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</si>
  <si>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</si>
  <si>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</si>
  <si>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</si>
  <si>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</si>
  <si>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</si>
  <si>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</si>
  <si>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</si>
  <si>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</si>
  <si>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</si>
  <si>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</si>
  <si>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</si>
  <si>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</si>
  <si>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</si>
  <si>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</si>
  <si>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</si>
  <si>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</si>
  <si>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</si>
  <si>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</si>
  <si>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</si>
  <si>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</si>
  <si>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</si>
  <si>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</si>
  <si>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</si>
  <si>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</si>
  <si>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</si>
  <si>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</si>
  <si>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</si>
  <si>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</si>
  <si>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</si>
  <si>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</si>
  <si>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</si>
  <si>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</si>
  <si>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</si>
  <si>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</si>
  <si>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</si>
  <si>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</si>
  <si>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</si>
  <si>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</si>
  <si>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</si>
  <si>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</si>
  <si>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</si>
  <si>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</si>
  <si>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</si>
  <si>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</si>
  <si>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</si>
  <si>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</si>
  <si>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</si>
  <si>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</si>
  <si>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</si>
  <si>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</si>
  <si>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</si>
  <si>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</si>
  <si>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</si>
  <si>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</si>
  <si>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</si>
  <si>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</si>
  <si>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</si>
  <si>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</si>
  <si>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</si>
  <si>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</si>
  <si>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</si>
  <si>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</si>
  <si>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</si>
  <si>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</si>
  <si>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</si>
  <si>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</si>
  <si>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</si>
  <si>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</si>
  <si>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</si>
  <si>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</si>
  <si>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</si>
  <si>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</si>
  <si>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</si>
  <si>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</si>
  <si>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</si>
  <si>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</si>
  <si>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</si>
  <si>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</si>
  <si>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</si>
  <si>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</si>
  <si>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</si>
  <si>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</si>
  <si>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</si>
  <si>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</si>
  <si>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</si>
  <si>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</si>
  <si>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</si>
  <si>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</si>
  <si>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</si>
  <si>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</si>
  <si>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</si>
  <si>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</si>
  <si>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</si>
  <si>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</si>
  <si>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</si>
  <si>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</si>
  <si>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</si>
  <si>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</si>
  <si>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</si>
  <si>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</si>
  <si>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</si>
  <si>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</si>
  <si>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</si>
  <si>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</si>
  <si>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</si>
  <si>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</si>
  <si>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</si>
  <si>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</si>
  <si>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</si>
  <si>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</si>
  <si>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</si>
  <si>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</si>
  <si>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</si>
  <si>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</si>
  <si>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</si>
  <si>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</si>
  <si>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</si>
  <si>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</si>
  <si>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</si>
  <si>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</si>
  <si>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</si>
  <si>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</si>
  <si>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</si>
  <si>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</si>
  <si>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</si>
  <si>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</si>
  <si>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</si>
  <si>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</si>
  <si>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</si>
  <si>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</si>
  <si>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</si>
  <si>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</si>
  <si>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</si>
  <si>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</si>
  <si>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</si>
  <si>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</si>
  <si>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</si>
  <si>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</si>
  <si>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</si>
  <si>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</si>
  <si>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</si>
  <si>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</si>
  <si>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</si>
  <si>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</si>
  <si>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</si>
  <si>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</si>
  <si>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</si>
  <si>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</si>
  <si>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</si>
  <si>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</si>
  <si>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</si>
  <si>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</si>
  <si>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</si>
  <si>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</si>
  <si>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</si>
  <si>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</si>
  <si>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</si>
  <si>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</si>
  <si>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</si>
  <si>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</si>
  <si>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</si>
  <si>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</si>
  <si>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</si>
  <si>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</si>
  <si>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</si>
  <si>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</si>
  <si>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</si>
  <si>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</si>
  <si>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</si>
  <si>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</si>
  <si>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</si>
  <si>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</si>
  <si>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</si>
  <si>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</si>
  <si>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</si>
  <si>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</si>
  <si>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</si>
  <si>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</si>
  <si>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</si>
  <si>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</si>
  <si>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</si>
  <si>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</si>
  <si>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</si>
  <si>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</si>
  <si>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</si>
  <si>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</si>
  <si>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</si>
  <si>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</si>
  <si>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</si>
  <si>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</si>
  <si>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</si>
  <si>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</si>
  <si>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</si>
  <si>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</si>
  <si>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</si>
  <si>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</si>
  <si>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</si>
  <si>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</si>
  <si>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</si>
  <si>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</si>
  <si>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</si>
  <si>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</si>
  <si>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</si>
  <si>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</si>
  <si>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</si>
  <si>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</si>
  <si>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</si>
  <si>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</si>
  <si>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</si>
  <si>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</si>
  <si>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</si>
  <si>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</si>
  <si>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</si>
  <si>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</si>
  <si>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</si>
  <si>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</si>
  <si>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</si>
  <si>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</si>
  <si>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</si>
  <si>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</si>
  <si>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</si>
  <si>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</si>
  <si>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</si>
  <si>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</si>
  <si>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</si>
  <si>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</si>
  <si>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</si>
  <si>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</si>
  <si>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</si>
  <si>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</si>
  <si>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</si>
  <si>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</si>
  <si>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</si>
  <si>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</si>
  <si>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</si>
  <si>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</si>
  <si>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</si>
  <si>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</si>
  <si>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</si>
  <si>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</si>
  <si>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</si>
  <si>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</si>
  <si>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</si>
  <si>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</si>
  <si>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</si>
  <si>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</si>
  <si>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</si>
  <si>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</si>
  <si>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</si>
  <si>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</si>
  <si>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</si>
  <si>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</si>
  <si>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</si>
  <si>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</si>
  <si>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</si>
  <si>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</si>
  <si>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</si>
  <si>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</si>
  <si>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</si>
  <si>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</si>
  <si>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</si>
  <si>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</si>
  <si>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</si>
  <si>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</si>
  <si>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</si>
  <si>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</si>
  <si>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</si>
  <si>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</si>
  <si>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</si>
  <si>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</si>
  <si>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</si>
  <si>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</si>
  <si>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</si>
  <si>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</si>
  <si>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</si>
  <si>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</si>
  <si>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</si>
  <si>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</si>
  <si>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</si>
  <si>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</si>
  <si>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</si>
  <si>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</si>
  <si>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</si>
  <si>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</si>
  <si>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</si>
  <si>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</si>
  <si>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</si>
  <si>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</si>
  <si>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</si>
  <si>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</si>
  <si>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</si>
  <si>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</si>
  <si>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</si>
  <si>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</si>
  <si>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</si>
  <si>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</si>
  <si>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</si>
  <si>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</si>
  <si>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</si>
  <si>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</si>
  <si>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</si>
  <si>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</si>
  <si>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</si>
  <si>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</si>
  <si>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</si>
  <si>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</si>
  <si>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</si>
  <si>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</si>
  <si>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</si>
  <si>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</si>
  <si>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</si>
  <si>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</si>
  <si>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</si>
  <si>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</si>
  <si>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</si>
  <si>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</si>
  <si>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</si>
  <si>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</si>
  <si>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</si>
  <si>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</si>
  <si>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</si>
  <si>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</si>
  <si>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</si>
  <si>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</si>
  <si>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</si>
  <si>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</si>
  <si>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</si>
  <si>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</si>
  <si>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</si>
  <si>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</si>
  <si>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</si>
  <si>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</si>
  <si>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</si>
  <si>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</si>
  <si>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</si>
  <si>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</si>
  <si>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</si>
  <si>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</si>
  <si>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</si>
  <si>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</si>
  <si>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</si>
  <si>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</si>
  <si>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</si>
  <si>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</si>
  <si>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</si>
  <si>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</si>
  <si>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</si>
  <si>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</si>
  <si>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</si>
  <si>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</si>
  <si>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</si>
  <si>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</si>
  <si>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</si>
  <si>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</si>
  <si>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</si>
  <si>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</si>
  <si>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</si>
  <si>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</si>
  <si>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</si>
  <si>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</si>
  <si>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</si>
  <si>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</si>
  <si>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</si>
  <si>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</si>
  <si>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</si>
  <si>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</si>
  <si>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</si>
  <si>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</si>
  <si>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</si>
  <si>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</si>
  <si>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</si>
  <si>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</si>
  <si>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</si>
  <si>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</si>
  <si>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</si>
  <si>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</si>
  <si>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</si>
  <si>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</si>
  <si>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</si>
  <si>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</si>
  <si>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</si>
  <si>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</si>
  <si>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</si>
  <si>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</si>
  <si>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</si>
  <si>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</si>
  <si>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</si>
  <si>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</si>
  <si>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</si>
  <si>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</si>
  <si>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</si>
  <si>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</si>
  <si>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</si>
  <si>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</si>
  <si>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</si>
  <si>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</si>
  <si>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</si>
  <si>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</si>
  <si>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</si>
  <si>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</si>
  <si>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</si>
  <si>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</si>
  <si>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</si>
  <si>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</si>
  <si>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</si>
  <si>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</si>
  <si>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</si>
  <si>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</si>
  <si>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</si>
  <si>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</si>
  <si>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</si>
  <si>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</si>
  <si>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</si>
  <si>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</si>
  <si>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</si>
  <si>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</si>
  <si>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</si>
  <si>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</si>
  <si>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</si>
  <si>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</si>
  <si>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</si>
  <si>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</si>
  <si>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</si>
  <si>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</si>
  <si>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</si>
  <si>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</si>
  <si>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</si>
  <si>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</si>
  <si>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</si>
  <si>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</si>
  <si>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</si>
  <si>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</si>
  <si>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</si>
  <si>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</si>
  <si>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</si>
  <si>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</si>
  <si>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</si>
  <si>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</si>
  <si>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</si>
  <si>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</si>
  <si>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</si>
  <si>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</si>
  <si>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</si>
  <si>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</si>
  <si>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</si>
  <si>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</si>
  <si>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</si>
  <si>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</si>
  <si>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</si>
  <si>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</si>
  <si>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</si>
  <si>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</si>
  <si>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</si>
  <si>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</si>
  <si>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</si>
  <si>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</si>
  <si>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</si>
  <si>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</si>
  <si>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</si>
  <si>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</si>
  <si>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</si>
  <si>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</si>
  <si>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</si>
  <si>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</si>
  <si>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</si>
  <si>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</si>
  <si>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</si>
  <si>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</si>
  <si>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</si>
  <si>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</si>
  <si>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</si>
  <si>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</si>
  <si>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</si>
  <si>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</si>
  <si>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</si>
  <si>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</si>
  <si>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</si>
  <si>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</si>
  <si>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</si>
  <si>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</si>
  <si>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</si>
  <si>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</si>
  <si>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</si>
  <si>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</si>
  <si>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</si>
  <si>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</si>
  <si>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</si>
  <si>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</si>
  <si>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</si>
  <si>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</si>
  <si>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</si>
  <si>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</si>
  <si>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</si>
  <si>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</si>
  <si>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</si>
  <si>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</si>
  <si>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</si>
  <si>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</si>
  <si>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</si>
  <si>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</si>
  <si>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</si>
  <si>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</si>
  <si>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</si>
  <si>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</si>
  <si>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</si>
  <si>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</si>
  <si>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</si>
  <si>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</si>
  <si>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</si>
  <si>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</si>
  <si>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</si>
  <si>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</si>
  <si>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</si>
  <si>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</si>
  <si>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</si>
  <si>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</si>
  <si>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</si>
  <si>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</si>
  <si>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</si>
  <si>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</si>
  <si>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</si>
  <si>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</si>
  <si>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</si>
  <si>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</si>
  <si>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</si>
  <si>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</si>
  <si>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</si>
  <si>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</si>
  <si>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</si>
  <si>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</si>
  <si>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</si>
  <si>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</si>
  <si>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</si>
  <si>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</si>
  <si>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</si>
  <si>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</si>
  <si>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</si>
  <si>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</si>
  <si>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</si>
  <si>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</si>
  <si>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</si>
  <si>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</si>
  <si>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</si>
  <si>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</si>
  <si>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</si>
  <si>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</si>
  <si>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</si>
  <si>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</si>
  <si>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</si>
  <si>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</si>
  <si>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</si>
  <si>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</si>
  <si>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</si>
  <si>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</si>
  <si>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</si>
  <si>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</si>
  <si>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</si>
  <si>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</si>
  <si>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</si>
  <si>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</si>
  <si>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</si>
  <si>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</si>
  <si>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</si>
  <si>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</si>
  <si>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</si>
  <si>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</si>
  <si>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</si>
  <si>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</si>
  <si>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</si>
  <si>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</si>
  <si>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</si>
  <si>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</si>
  <si>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</si>
  <si>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</si>
  <si>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</si>
  <si>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</si>
  <si>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</si>
  <si>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</si>
  <si>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</si>
  <si>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</si>
  <si>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</si>
  <si>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</si>
  <si>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</si>
  <si>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</si>
  <si>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</si>
  <si>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</si>
  <si>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</si>
  <si>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</si>
  <si>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</si>
  <si>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</si>
  <si>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</si>
  <si>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</si>
  <si>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</si>
  <si>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</si>
  <si>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</si>
  <si>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</si>
  <si>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</si>
  <si>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</si>
  <si>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</si>
  <si>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</si>
  <si>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</si>
  <si>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</si>
  <si>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</si>
  <si>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</si>
  <si>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</si>
  <si>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</si>
  <si>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</si>
  <si>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</si>
  <si>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</si>
  <si>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</si>
  <si>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</si>
  <si>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</si>
  <si>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</si>
  <si>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</si>
  <si>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</si>
  <si>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</si>
  <si>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</si>
  <si>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</si>
  <si>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</si>
  <si>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</si>
  <si>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</si>
  <si>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</si>
  <si>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</si>
  <si>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</si>
  <si>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</si>
  <si>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</si>
  <si>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</si>
  <si>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</si>
  <si>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</si>
  <si>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</si>
  <si>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</si>
  <si>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</si>
  <si>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</si>
  <si>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</si>
  <si>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</si>
  <si>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</si>
  <si>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</si>
  <si>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</si>
  <si>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</si>
  <si>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</si>
  <si>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</si>
  <si>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</si>
  <si>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</si>
  <si>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</si>
  <si>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</si>
  <si>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</si>
  <si>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</si>
  <si>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</si>
  <si>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</si>
  <si>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</si>
  <si>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</si>
  <si>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</si>
  <si>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</si>
  <si>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</si>
  <si>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</si>
  <si>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</si>
  <si>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</si>
  <si>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</si>
  <si>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</si>
  <si>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</si>
  <si>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</si>
  <si>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</si>
  <si>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</si>
  <si>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</si>
  <si>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</si>
  <si>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</si>
  <si>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</si>
  <si>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</si>
  <si>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</si>
  <si>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</si>
  <si>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</si>
  <si>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</si>
  <si>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</si>
  <si>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</si>
  <si>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</si>
  <si>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</si>
  <si>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</si>
  <si>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</si>
  <si>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</si>
  <si>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</si>
  <si>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</si>
  <si>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</si>
  <si>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</si>
  <si>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</si>
  <si>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</si>
  <si>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</si>
  <si>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</si>
  <si>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</si>
  <si>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</si>
  <si>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</si>
  <si>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</si>
  <si>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</si>
  <si>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</si>
  <si>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</si>
  <si>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</si>
  <si>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</si>
  <si>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</si>
  <si>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</si>
  <si>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</si>
  <si>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</si>
  <si>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</si>
  <si>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</si>
  <si>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</si>
  <si>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</si>
  <si>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</si>
  <si>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</si>
  <si>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</si>
  <si>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</si>
  <si>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</si>
  <si>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</si>
  <si>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</si>
  <si>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</si>
  <si>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</si>
  <si>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</si>
  <si>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</si>
  <si>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</si>
  <si>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</si>
  <si>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</si>
  <si>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</si>
  <si>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</si>
  <si>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</si>
  <si>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</si>
  <si>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</si>
  <si>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</si>
  <si>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</si>
  <si>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</si>
  <si>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</si>
  <si>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</si>
  <si>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</si>
  <si>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</si>
  <si>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</si>
  <si>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</si>
  <si>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</si>
  <si>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</si>
  <si>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</si>
  <si>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</si>
  <si>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</si>
  <si>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</si>
  <si>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</si>
  <si>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</si>
  <si>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</si>
  <si>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</si>
  <si>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</si>
  <si>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</si>
  <si>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</si>
  <si>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</si>
  <si>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</si>
  <si>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</si>
  <si>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</si>
  <si>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</si>
  <si>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</si>
  <si>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</si>
  <si>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</si>
  <si>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</si>
  <si>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</si>
  <si>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</si>
  <si>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</si>
  <si>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</si>
  <si>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</si>
  <si>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</si>
  <si>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</si>
  <si>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</si>
  <si>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</si>
  <si>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</si>
  <si>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</si>
  <si>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</si>
  <si>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</si>
  <si>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</si>
  <si>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</si>
  <si>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</si>
  <si>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</si>
  <si>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</si>
  <si>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</si>
  <si>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</si>
  <si>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</si>
  <si>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</si>
  <si>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</si>
  <si>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</si>
  <si>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</si>
  <si>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</si>
  <si>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</si>
  <si>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</si>
  <si>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</si>
  <si>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</si>
  <si>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</si>
  <si>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</si>
  <si>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</si>
  <si>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</si>
  <si>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</si>
  <si>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</si>
  <si>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</si>
  <si>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</si>
  <si>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</si>
  <si>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</si>
  <si>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</si>
  <si>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</si>
  <si>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</si>
  <si>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</si>
  <si>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</si>
  <si>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</si>
  <si>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</si>
  <si>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</si>
  <si>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</si>
  <si>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</si>
  <si>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</si>
  <si>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</si>
  <si>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</si>
  <si>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</si>
  <si>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</si>
  <si>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</si>
  <si>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</si>
  <si>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</si>
  <si>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</si>
  <si>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</si>
  <si>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</si>
  <si>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</si>
  <si>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</si>
  <si>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</si>
  <si>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</si>
  <si>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</si>
  <si>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</si>
  <si>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</si>
  <si>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</si>
  <si>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</si>
  <si>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</si>
  <si>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</si>
  <si>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</si>
  <si>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</si>
  <si>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</si>
  <si>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</si>
  <si>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</si>
  <si>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</si>
  <si>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</si>
  <si>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</si>
  <si>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</si>
  <si>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</si>
  <si>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</si>
  <si>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</si>
  <si>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</si>
  <si>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</si>
  <si>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</si>
  <si>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</si>
  <si>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</si>
  <si>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</si>
  <si>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</si>
  <si>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</si>
  <si>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</si>
  <si>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</si>
  <si>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</si>
  <si>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</si>
  <si>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</si>
  <si>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</si>
  <si>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</si>
  <si>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</si>
  <si>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</si>
  <si>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</si>
  <si>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</si>
  <si>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</si>
  <si>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</si>
  <si>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</si>
  <si>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</si>
  <si>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</si>
  <si>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</si>
  <si>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</si>
  <si>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</si>
  <si>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</si>
  <si>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</si>
  <si>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</si>
  <si>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</si>
  <si>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</si>
  <si>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</si>
  <si>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</si>
  <si>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</si>
  <si>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</si>
  <si>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</si>
  <si>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</si>
  <si>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</si>
  <si>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</si>
  <si>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</si>
  <si>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</si>
  <si>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</si>
  <si>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</si>
  <si>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</si>
  <si>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</si>
  <si>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</si>
  <si>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</si>
  <si>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</si>
  <si>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</si>
  <si>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</si>
  <si>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</si>
  <si>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</si>
  <si>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</si>
  <si>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</si>
  <si>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</si>
  <si>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</si>
  <si>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</si>
  <si>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</si>
  <si>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</si>
  <si>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</si>
  <si>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</si>
  <si>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</si>
  <si>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</si>
  <si>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</si>
  <si>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</si>
  <si>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</si>
  <si>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</si>
  <si>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</si>
  <si>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</si>
  <si>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</si>
  <si>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</si>
  <si>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</si>
  <si>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</si>
  <si>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</si>
  <si>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</si>
  <si>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</si>
  <si>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</si>
  <si>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</si>
  <si>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</si>
  <si>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</si>
  <si>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</si>
  <si>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</si>
  <si>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</si>
  <si>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</si>
  <si>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</si>
  <si>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</si>
  <si>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</si>
  <si>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</si>
  <si>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</si>
  <si>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</si>
  <si>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</si>
  <si>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</si>
  <si>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</si>
  <si>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</si>
  <si>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</si>
  <si>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</si>
  <si>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</si>
  <si>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</si>
  <si>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</si>
  <si>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</si>
  <si>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</si>
  <si>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</si>
  <si>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</si>
  <si>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</si>
  <si>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</si>
  <si>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</si>
  <si>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</si>
  <si>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</si>
  <si>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</si>
  <si>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</si>
  <si>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</si>
  <si>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</si>
  <si>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</si>
  <si>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</si>
  <si>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</si>
  <si>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</si>
  <si>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</si>
  <si>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</si>
  <si>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</si>
  <si>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</si>
  <si>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</si>
  <si>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</si>
  <si>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</si>
  <si>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</si>
  <si>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</si>
  <si>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</si>
  <si>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</si>
  <si>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</si>
  <si>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</si>
  <si>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</si>
  <si>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</si>
  <si>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</si>
  <si>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</si>
  <si>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</si>
  <si>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</si>
  <si>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</si>
  <si>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</si>
  <si>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</si>
  <si>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</si>
  <si>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</si>
  <si>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</si>
  <si>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</si>
  <si>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</si>
  <si>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</si>
  <si>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</si>
  <si>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</si>
  <si>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</si>
  <si>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</si>
  <si>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</si>
  <si>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</si>
  <si>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</si>
  <si>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</si>
  <si>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</si>
  <si>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</si>
  <si>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</si>
  <si>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</si>
  <si>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</si>
  <si>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</si>
  <si>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</si>
  <si>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</si>
  <si>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</si>
  <si>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</si>
  <si>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</si>
  <si>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</si>
  <si>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</si>
  <si>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</si>
  <si>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</si>
  <si>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</si>
  <si>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</si>
  <si>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</si>
  <si>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</si>
  <si>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</si>
  <si>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</si>
  <si>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</si>
  <si>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</si>
  <si>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</si>
  <si>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</si>
  <si>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</si>
  <si>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</si>
  <si>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</si>
  <si>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</si>
  <si>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</si>
  <si>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</si>
  <si>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</si>
  <si>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</si>
  <si>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</si>
  <si>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</si>
  <si>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</si>
  <si>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</si>
  <si>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</si>
  <si>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</si>
  <si>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</si>
  <si>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</si>
  <si>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</si>
  <si>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</si>
  <si>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</si>
  <si>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</si>
  <si>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</si>
  <si>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</si>
  <si>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</si>
  <si>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</si>
  <si>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</si>
  <si>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</si>
  <si>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</si>
  <si>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</si>
  <si>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</si>
  <si>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</si>
  <si>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</si>
  <si>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</si>
  <si>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</si>
  <si>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</si>
  <si>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</si>
  <si>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</si>
  <si>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</si>
  <si>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</si>
  <si>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</si>
  <si>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</si>
  <si>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</si>
  <si>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</si>
  <si>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</si>
  <si>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</si>
  <si>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</si>
  <si>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</si>
  <si>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</si>
  <si>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</si>
  <si>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</si>
  <si>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</si>
  <si>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</si>
  <si>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</si>
  <si>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</si>
  <si>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</si>
  <si>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</si>
  <si>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</si>
  <si>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</si>
  <si>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</si>
  <si>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</si>
  <si>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</si>
  <si>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</si>
  <si>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</si>
  <si>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</si>
  <si>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</si>
  <si>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</si>
  <si>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</si>
  <si>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</si>
  <si>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</si>
  <si>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</si>
  <si>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</si>
  <si>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</si>
  <si>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</si>
  <si>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</si>
  <si>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</si>
  <si>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</si>
  <si>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</si>
  <si>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</si>
  <si>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</si>
  <si>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</si>
  <si>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</si>
  <si>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</si>
  <si>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</si>
  <si>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</si>
  <si>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</si>
  <si>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</si>
  <si>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</si>
  <si>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</si>
  <si>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</si>
  <si>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</si>
  <si>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</si>
  <si>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</si>
  <si>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</si>
  <si>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</si>
  <si>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</si>
  <si>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</si>
  <si>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</si>
  <si>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</si>
  <si>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</si>
  <si>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</si>
  <si>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</si>
  <si>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</si>
  <si>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</si>
  <si>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</si>
  <si>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</si>
  <si>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</si>
  <si>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</si>
  <si>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</si>
  <si>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</si>
  <si>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</si>
  <si>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</si>
  <si>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</si>
  <si>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</si>
  <si>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</si>
  <si>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</si>
  <si>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</si>
  <si>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</si>
  <si>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</si>
  <si>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</si>
  <si>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</si>
  <si>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</si>
  <si>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</si>
  <si>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</si>
  <si>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</si>
  <si>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</si>
  <si>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</si>
  <si>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</si>
  <si>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</si>
  <si>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</si>
  <si>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</si>
  <si>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</si>
  <si>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</si>
  <si>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</si>
  <si>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</si>
  <si>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</si>
  <si>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</si>
  <si>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</si>
  <si>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</si>
  <si>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</si>
  <si>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</si>
  <si>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</si>
  <si>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</si>
  <si>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</si>
  <si>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</si>
  <si>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</si>
  <si>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</si>
  <si>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</si>
  <si>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</si>
  <si>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</si>
  <si>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</si>
  <si>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</si>
  <si>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</si>
  <si>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</si>
  <si>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</si>
  <si>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</si>
  <si>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</si>
  <si>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</si>
  <si>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</si>
  <si>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</si>
  <si>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</si>
  <si>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</si>
  <si>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</si>
  <si>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</si>
  <si>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</si>
  <si>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</si>
  <si>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</si>
  <si>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</si>
  <si>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</si>
  <si>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</si>
  <si>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</si>
  <si>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</si>
  <si>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</si>
  <si>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</si>
  <si>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</si>
  <si>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</si>
  <si>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</si>
  <si>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</si>
  <si>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</si>
  <si>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</si>
  <si>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</si>
  <si>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</si>
  <si>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</si>
  <si>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</si>
  <si>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</si>
  <si>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</si>
  <si>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</si>
  <si>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</si>
  <si>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</si>
  <si>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</si>
  <si>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</si>
  <si>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</si>
  <si>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</si>
  <si>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</si>
  <si>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</si>
  <si>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</si>
  <si>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</si>
  <si>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</si>
  <si>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</si>
  <si>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</si>
  <si>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</si>
  <si>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</si>
  <si>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</si>
  <si>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</si>
  <si>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</si>
  <si>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</si>
  <si>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</si>
  <si>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</si>
  <si>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</si>
  <si>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</si>
  <si>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</si>
  <si>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</si>
  <si>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</si>
  <si>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</si>
  <si>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</si>
  <si>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</si>
  <si>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</si>
  <si>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</si>
  <si>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</si>
  <si>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</si>
  <si>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</si>
  <si>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</si>
  <si>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</si>
  <si>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</si>
  <si>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</si>
  <si>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</si>
  <si>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</si>
  <si>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</si>
  <si>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</si>
  <si>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</si>
  <si>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</si>
  <si>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</si>
  <si>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</si>
  <si>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</si>
  <si>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</si>
  <si>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</si>
  <si>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</si>
  <si>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</si>
  <si>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</si>
  <si>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</si>
  <si>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</si>
  <si>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</si>
  <si>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</si>
  <si>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</si>
  <si>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</si>
  <si>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</si>
  <si>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</si>
  <si>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</si>
  <si>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</si>
  <si>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</si>
  <si>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</si>
  <si>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</si>
  <si>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</si>
  <si>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</si>
  <si>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</si>
  <si>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</si>
  <si>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</si>
  <si>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</si>
  <si>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</si>
  <si>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</si>
  <si>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</si>
  <si>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</si>
  <si>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</si>
  <si>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</si>
  <si>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</si>
  <si>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</si>
  <si>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</si>
  <si>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</si>
  <si>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</si>
  <si>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</si>
  <si>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</si>
  <si>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</si>
  <si>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</si>
  <si>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</si>
  <si>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</si>
  <si>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</si>
  <si>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</si>
  <si>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</si>
  <si>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</si>
  <si>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</si>
  <si>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</si>
  <si>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</si>
  <si>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</si>
  <si>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</si>
  <si>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</si>
  <si>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</si>
  <si>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</si>
  <si>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</si>
  <si>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</si>
  <si>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</si>
  <si>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</si>
  <si>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</si>
  <si>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</si>
  <si>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</si>
  <si>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</si>
  <si>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</si>
  <si>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</si>
  <si>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</si>
  <si>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</si>
  <si>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</si>
  <si>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</si>
  <si>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</si>
  <si>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</si>
  <si>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</si>
  <si>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</si>
  <si>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</si>
  <si>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</si>
  <si>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</si>
  <si>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</si>
  <si>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</si>
  <si>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</si>
  <si>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</si>
  <si>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</si>
  <si>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</si>
  <si>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</si>
  <si>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</si>
  <si>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</si>
  <si>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</si>
  <si>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</si>
  <si>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</si>
  <si>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</si>
  <si>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</si>
  <si>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</si>
  <si>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</si>
  <si>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</si>
  <si>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</si>
  <si>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</si>
  <si>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</si>
  <si>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</si>
  <si>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</si>
  <si>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</si>
  <si>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</si>
  <si>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</si>
  <si>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</si>
  <si>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</si>
  <si>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</si>
  <si>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</si>
  <si>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</si>
  <si>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</si>
  <si>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</si>
  <si>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</si>
  <si>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</si>
  <si>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</si>
  <si>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</si>
  <si>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</si>
  <si>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</si>
  <si>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</si>
  <si>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</si>
  <si>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</si>
  <si>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</si>
  <si>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</si>
  <si>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</si>
  <si>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</si>
  <si>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</si>
  <si>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</si>
  <si>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</si>
  <si>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</si>
  <si>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</si>
  <si>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</si>
  <si>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</si>
  <si>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</si>
  <si>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</si>
  <si>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</si>
  <si>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</si>
  <si>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</si>
  <si>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</si>
  <si>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</si>
  <si>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</si>
  <si>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</si>
  <si>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</si>
  <si>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</si>
  <si>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</si>
  <si>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</si>
  <si>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</si>
  <si>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</si>
  <si>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</si>
  <si>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</si>
  <si>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</si>
  <si>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</si>
  <si>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</si>
  <si>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</si>
  <si>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</si>
  <si>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</si>
  <si>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</si>
  <si>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</si>
  <si>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</si>
  <si>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</si>
  <si>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</si>
  <si>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</si>
  <si>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</si>
  <si>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</si>
  <si>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</si>
  <si>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</si>
  <si>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</si>
  <si>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</si>
  <si>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</si>
  <si>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</si>
  <si>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</si>
  <si>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</si>
  <si>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</si>
  <si>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</si>
  <si>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</si>
  <si>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</si>
  <si>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</si>
  <si>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</si>
  <si>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</si>
  <si>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</si>
  <si>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</si>
  <si>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</si>
  <si>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</si>
  <si>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</si>
  <si>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</si>
  <si>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</si>
  <si>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</si>
  <si>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</si>
  <si>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</si>
  <si>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</si>
  <si>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</si>
  <si>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</si>
  <si>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</si>
  <si>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</si>
  <si>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</si>
  <si>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</si>
  <si>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</si>
  <si>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</si>
  <si>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</si>
  <si>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</si>
  <si>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</si>
  <si>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</si>
  <si>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</si>
  <si>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</si>
  <si>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</si>
  <si>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</si>
  <si>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</si>
  <si>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</si>
  <si>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</si>
  <si>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</si>
  <si>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</si>
  <si>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</si>
  <si>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</si>
  <si>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</si>
  <si>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</si>
  <si>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</si>
  <si>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</si>
  <si>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</si>
  <si>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</si>
  <si>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</si>
  <si>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</si>
  <si>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</si>
  <si>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</si>
  <si>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</si>
  <si>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</si>
  <si>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</si>
  <si>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</si>
  <si>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</si>
  <si>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</si>
  <si>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</si>
  <si>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</si>
  <si>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</si>
  <si>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</si>
  <si>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</si>
  <si>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</si>
  <si>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</si>
  <si>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</si>
  <si>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</si>
  <si>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</si>
  <si>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</si>
  <si>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</si>
  <si>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</si>
  <si>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</si>
  <si>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</si>
  <si>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</si>
  <si>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</si>
  <si>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</si>
  <si>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</si>
  <si>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</si>
  <si>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</si>
  <si>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</si>
  <si>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</si>
  <si>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</si>
  <si>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</si>
  <si>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</si>
  <si>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</si>
  <si>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</si>
  <si>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</si>
  <si>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</si>
  <si>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</si>
  <si>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</si>
  <si>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</si>
  <si>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</si>
  <si>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</si>
  <si>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</si>
  <si>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</si>
  <si>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</si>
  <si>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</si>
  <si>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</si>
  <si>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</si>
  <si>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</si>
  <si>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</si>
  <si>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</si>
  <si>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</si>
  <si>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</si>
  <si>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</si>
  <si>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</si>
  <si>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</si>
  <si>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</si>
  <si>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</si>
  <si>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</si>
  <si>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</si>
  <si>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</si>
  <si>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</si>
  <si>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</si>
  <si>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</si>
  <si>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</si>
  <si>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</si>
  <si>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</si>
  <si>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</si>
  <si>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</si>
  <si>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</si>
  <si>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</si>
  <si>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</si>
  <si>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</si>
  <si>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</si>
  <si>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</si>
  <si>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</si>
  <si>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</si>
  <si>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</si>
  <si>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</si>
  <si>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</si>
  <si>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</si>
  <si>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</si>
  <si>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</si>
  <si>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</si>
  <si>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</si>
  <si>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</si>
  <si>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</si>
  <si>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</si>
  <si>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</si>
  <si>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</si>
  <si>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</si>
  <si>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</si>
  <si>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</si>
  <si>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</si>
  <si>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</si>
  <si>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</si>
  <si>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</si>
  <si>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</si>
  <si>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</si>
  <si>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</si>
  <si>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</si>
  <si>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</si>
  <si>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</si>
  <si>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</si>
  <si>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</si>
  <si>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</si>
  <si>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</si>
  <si>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</si>
  <si>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</si>
  <si>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</si>
  <si>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</si>
  <si>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</si>
  <si>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</si>
  <si>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</si>
  <si>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</si>
  <si>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</si>
  <si>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</si>
  <si>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</si>
  <si>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</si>
  <si>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</si>
  <si>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</si>
  <si>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</si>
  <si>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</si>
  <si>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</si>
  <si>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</si>
  <si>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</si>
  <si>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</si>
  <si>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</si>
  <si>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</si>
  <si>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</si>
  <si>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</si>
  <si>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</si>
  <si>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</si>
  <si>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</si>
  <si>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</si>
  <si>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</si>
  <si>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</si>
  <si>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</si>
  <si>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</si>
  <si>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</si>
  <si>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</si>
  <si>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</si>
  <si>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</si>
  <si>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</si>
  <si>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</si>
  <si>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</si>
  <si>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</si>
  <si>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</si>
  <si>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</si>
  <si>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</si>
  <si>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</si>
  <si>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</si>
  <si>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</si>
  <si>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</si>
  <si>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</si>
  <si>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</si>
  <si>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</si>
  <si>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</si>
  <si>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</si>
  <si>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</si>
  <si>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</si>
  <si>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</si>
  <si>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</si>
  <si>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</si>
  <si>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</si>
  <si>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</si>
  <si>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</si>
  <si>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</si>
  <si>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</si>
  <si>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</si>
  <si>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</si>
  <si>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</si>
  <si>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</si>
  <si>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</si>
  <si>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</si>
  <si>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</si>
  <si>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</si>
  <si>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</si>
  <si>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</si>
  <si>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</si>
  <si>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</si>
  <si>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</si>
  <si>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</si>
  <si>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</si>
  <si>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</si>
  <si>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</si>
  <si>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</si>
  <si>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</si>
  <si>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</si>
  <si>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</si>
  <si>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</si>
  <si>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</si>
  <si>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</si>
  <si>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</si>
  <si>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</si>
  <si>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</si>
  <si>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</si>
  <si>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</si>
  <si>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</si>
  <si>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</si>
  <si>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</si>
  <si>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</si>
  <si>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</si>
  <si>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</si>
  <si>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</si>
  <si>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</si>
  <si>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</si>
  <si>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</si>
  <si>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</si>
  <si>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</si>
  <si>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</si>
  <si>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</si>
  <si>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</si>
  <si>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</si>
  <si>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</si>
  <si>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</si>
  <si>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</si>
  <si>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</si>
  <si>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</si>
  <si>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</si>
  <si>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</si>
  <si>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</si>
  <si>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</si>
  <si>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</si>
  <si>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</si>
  <si>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</si>
  <si>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</si>
  <si>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</si>
  <si>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</si>
  <si>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</si>
  <si>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</si>
  <si>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</si>
  <si>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</si>
  <si>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</si>
  <si>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</si>
  <si>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</si>
  <si>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</si>
  <si>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</si>
  <si>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</si>
  <si>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</si>
  <si>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</si>
  <si>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</si>
  <si>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</si>
  <si>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</si>
  <si>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</si>
  <si>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</si>
  <si>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</si>
  <si>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</si>
  <si>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</si>
  <si>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</si>
  <si>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</si>
  <si>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</si>
  <si>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</si>
  <si>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</si>
  <si>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</si>
  <si>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</si>
  <si>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</si>
  <si>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</si>
  <si>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</si>
  <si>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</si>
  <si>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</si>
  <si>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</si>
  <si>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</si>
  <si>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</si>
  <si>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</si>
  <si>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</si>
  <si>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</si>
  <si>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</si>
  <si>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</si>
  <si>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</si>
  <si>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</si>
  <si>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</si>
  <si>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</si>
  <si>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</si>
  <si>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</si>
  <si>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</si>
  <si>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</si>
  <si>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</si>
  <si>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</si>
  <si>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</si>
  <si>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</si>
  <si>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</si>
  <si>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</si>
  <si>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</si>
  <si>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</si>
  <si>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</si>
  <si>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</si>
  <si>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</si>
  <si>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</si>
  <si>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</si>
  <si>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</si>
  <si>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</si>
  <si>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</si>
  <si>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</si>
  <si>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</si>
  <si>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</si>
  <si>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</si>
  <si>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</si>
  <si>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</si>
  <si>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</si>
  <si>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</si>
  <si>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</si>
  <si>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</si>
  <si>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</si>
  <si>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</si>
  <si>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</si>
  <si>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</si>
  <si>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</si>
  <si>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</si>
  <si>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</si>
  <si>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</si>
  <si>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</si>
  <si>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</si>
  <si>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</si>
  <si>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</si>
  <si>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</si>
  <si>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</si>
  <si>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</si>
  <si>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</si>
  <si>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</si>
  <si>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</si>
  <si>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</si>
  <si>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</si>
  <si>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</si>
  <si>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</si>
  <si>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</si>
  <si>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</si>
  <si>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</si>
  <si>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</si>
  <si>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</si>
  <si>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</si>
  <si>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</si>
  <si>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</si>
  <si>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</si>
  <si>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</si>
  <si>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</si>
  <si>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</si>
  <si>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</si>
  <si>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</si>
  <si>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</si>
  <si>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</si>
  <si>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</si>
  <si>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</si>
  <si>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</si>
  <si>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</si>
  <si>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</si>
  <si>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</si>
  <si>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</si>
  <si>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</si>
  <si>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</si>
  <si>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</si>
  <si>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</si>
  <si>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</si>
  <si>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</si>
  <si>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</si>
  <si>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</si>
  <si>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</si>
  <si>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</si>
  <si>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</si>
  <si>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</si>
  <si>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</si>
  <si>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</si>
  <si>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</si>
  <si>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</si>
  <si>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</si>
  <si>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</si>
  <si>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</si>
  <si>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</si>
  <si>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</si>
  <si>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</si>
  <si>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</si>
  <si>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</si>
  <si>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</si>
  <si>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</si>
  <si>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</si>
  <si>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</si>
  <si>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</si>
  <si>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</si>
  <si>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</si>
  <si>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</si>
  <si>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</si>
  <si>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</si>
  <si>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</si>
  <si>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</si>
  <si>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</si>
  <si>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</si>
  <si>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</si>
  <si>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</si>
  <si>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</si>
  <si>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</si>
  <si>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</si>
  <si>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</si>
  <si>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</si>
  <si>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</si>
  <si>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</si>
  <si>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</si>
  <si>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</si>
  <si>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</si>
  <si>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</si>
  <si>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</si>
  <si>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</si>
  <si>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</si>
  <si>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</si>
  <si>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</si>
  <si>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</si>
  <si>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</si>
  <si>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</si>
  <si>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</si>
  <si>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</si>
  <si>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</si>
  <si>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</si>
  <si>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</si>
  <si>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</si>
  <si>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</si>
  <si>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</si>
  <si>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</si>
  <si>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</si>
  <si>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</si>
  <si>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</si>
  <si>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</si>
  <si>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</si>
  <si>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</si>
  <si>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</si>
  <si>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</si>
  <si>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</si>
  <si>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</si>
  <si>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</si>
  <si>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</si>
  <si>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</si>
  <si>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</si>
  <si>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</si>
  <si>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</si>
  <si>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</si>
  <si>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</si>
  <si>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</si>
  <si>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</si>
  <si>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</si>
  <si>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</si>
  <si>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</si>
  <si>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</si>
  <si>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</si>
  <si>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</si>
  <si>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</si>
  <si>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</si>
  <si>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</si>
  <si>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</si>
  <si>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</si>
  <si>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</si>
  <si>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</si>
  <si>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</si>
  <si>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</si>
  <si>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</si>
  <si>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</si>
  <si>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</si>
  <si>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</si>
  <si>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</si>
  <si>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</si>
  <si>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</si>
  <si>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</si>
  <si>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</si>
  <si>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</si>
  <si>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</si>
  <si>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</si>
  <si>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</si>
  <si>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</si>
  <si>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</si>
  <si>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</si>
  <si>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</si>
  <si>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</si>
  <si>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</si>
  <si>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</si>
  <si>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</si>
  <si>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</si>
  <si>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</si>
  <si>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</si>
  <si>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</si>
  <si>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</si>
  <si>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</si>
  <si>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</si>
  <si>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</si>
  <si>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</si>
  <si>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</si>
  <si>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</si>
  <si>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</si>
  <si>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</si>
  <si>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</si>
  <si>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</si>
  <si>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</si>
  <si>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</si>
  <si>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</si>
  <si>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</si>
  <si>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</si>
  <si>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</si>
  <si>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</si>
  <si>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</si>
  <si>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</si>
  <si>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</si>
  <si>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</si>
  <si>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</si>
  <si>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</si>
  <si>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</si>
  <si>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</si>
  <si>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</si>
  <si>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</si>
  <si>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</si>
  <si>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</si>
  <si>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</si>
  <si>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</si>
  <si>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</si>
  <si>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</si>
  <si>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</si>
  <si>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</si>
  <si>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</si>
  <si>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</si>
  <si>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</si>
  <si>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</si>
  <si>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</si>
  <si>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</si>
  <si>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</si>
  <si>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</si>
  <si>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</si>
  <si>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</si>
  <si>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</si>
  <si>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</si>
  <si>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</si>
  <si>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</si>
  <si>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</si>
  <si>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</si>
  <si>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</si>
  <si>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</si>
  <si>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</si>
  <si>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</si>
  <si>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</si>
  <si>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</si>
  <si>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</si>
  <si>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</si>
  <si>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</si>
  <si>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</si>
  <si>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</si>
  <si>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</si>
  <si>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</si>
  <si>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</si>
  <si>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</si>
  <si>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</si>
  <si>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</si>
  <si>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</si>
  <si>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</si>
  <si>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</si>
  <si>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</si>
  <si>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</si>
  <si>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</si>
  <si>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</si>
  <si>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</si>
  <si>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</si>
  <si>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</si>
  <si>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</si>
  <si>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</si>
  <si>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</si>
  <si>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</si>
  <si>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</si>
  <si>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</si>
  <si>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</si>
  <si>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</si>
  <si>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</si>
  <si>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</si>
  <si>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</si>
  <si>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</si>
  <si>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</si>
  <si>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</si>
  <si>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</si>
  <si>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</si>
  <si>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</si>
  <si>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</si>
  <si>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</si>
  <si>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</si>
  <si>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</si>
  <si>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</si>
  <si>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</si>
  <si>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</si>
  <si>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</si>
  <si>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</si>
  <si>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</si>
  <si>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</si>
  <si>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</si>
  <si>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</si>
  <si>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</si>
  <si>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</si>
  <si>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</si>
  <si>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</si>
  <si>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</si>
  <si>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</si>
  <si>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</si>
  <si>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</si>
  <si>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</si>
  <si>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</si>
  <si>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</si>
  <si>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</si>
  <si>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</si>
  <si>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</si>
  <si>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</si>
  <si>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</si>
  <si>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</si>
  <si>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</si>
  <si>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</si>
  <si>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</si>
  <si>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</si>
  <si>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</si>
  <si>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</si>
  <si>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</si>
  <si>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</si>
  <si>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</si>
  <si>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</si>
  <si>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</si>
  <si>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</si>
  <si>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</si>
  <si>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</si>
  <si>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</si>
  <si>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</si>
  <si>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</si>
  <si>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</si>
  <si>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</si>
  <si>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</si>
  <si>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</si>
  <si>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</si>
  <si>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</si>
  <si>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</si>
  <si>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</si>
  <si>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</si>
  <si>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</si>
  <si>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</si>
  <si>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</si>
  <si>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</si>
  <si>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</si>
  <si>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</si>
  <si>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</si>
  <si>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</si>
  <si>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</si>
  <si>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</si>
  <si>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</si>
  <si>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</si>
  <si>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</si>
  <si>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</si>
  <si>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</si>
  <si>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</si>
  <si>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</si>
  <si>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</si>
  <si>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</si>
  <si>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</si>
  <si>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</si>
  <si>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</si>
  <si>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</si>
  <si>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</si>
  <si>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</si>
  <si>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</si>
  <si>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</si>
  <si>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</si>
  <si>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</si>
  <si>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</si>
  <si>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</si>
  <si>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</si>
  <si>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</si>
  <si>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</si>
  <si>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</si>
  <si>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</si>
  <si>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</si>
  <si>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</si>
  <si>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</si>
  <si>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</si>
  <si>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</si>
  <si>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</si>
  <si>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</si>
  <si>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</si>
  <si>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</si>
  <si>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</si>
  <si>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</si>
  <si>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</si>
  <si>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</si>
  <si>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</si>
  <si>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</si>
  <si>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</si>
  <si>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</si>
  <si>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</si>
  <si>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</si>
  <si>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</si>
  <si>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</si>
  <si>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</si>
  <si>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</si>
  <si>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</si>
  <si>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</si>
  <si>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</si>
  <si>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</si>
  <si>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</si>
  <si>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</si>
  <si>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</si>
  <si>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</si>
  <si>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</si>
  <si>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</si>
  <si>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</si>
  <si>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</si>
  <si>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</si>
  <si>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</si>
  <si>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</si>
  <si>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</si>
  <si>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</si>
  <si>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</si>
  <si>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</si>
  <si>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</si>
  <si>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</si>
  <si>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</si>
  <si>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</si>
  <si>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</si>
  <si>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</si>
  <si>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</si>
  <si>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</si>
  <si>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</si>
  <si>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</si>
  <si>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</si>
  <si>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</si>
  <si>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</si>
  <si>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</si>
  <si>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</si>
  <si>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</si>
  <si>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</si>
  <si>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</si>
  <si>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</si>
  <si>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</si>
  <si>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</si>
  <si>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</si>
  <si>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</si>
  <si>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</si>
  <si>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</si>
  <si>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</si>
  <si>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</si>
  <si>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</si>
  <si>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</si>
  <si>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</si>
  <si>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</si>
  <si>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</si>
  <si>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</si>
  <si>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</si>
  <si>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</si>
  <si>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</si>
  <si>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</si>
  <si>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</si>
  <si>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</si>
  <si>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</si>
  <si>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</si>
  <si>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</si>
  <si>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</si>
  <si>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</si>
  <si>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</si>
  <si>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</si>
  <si>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</si>
  <si>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</si>
  <si>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</si>
  <si>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</si>
  <si>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</si>
  <si>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</si>
  <si>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</si>
  <si>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</si>
  <si>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</si>
  <si>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</si>
  <si>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</si>
  <si>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</si>
  <si>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</si>
  <si>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</si>
  <si>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</si>
  <si>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</si>
  <si>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</si>
  <si>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</si>
  <si>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</si>
  <si>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</si>
  <si>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</si>
  <si>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</si>
  <si>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</si>
  <si>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</si>
  <si>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</si>
  <si>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</si>
  <si>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</si>
  <si>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</si>
  <si>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</si>
  <si>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</si>
  <si>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</si>
  <si>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</si>
  <si>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</si>
  <si>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</si>
  <si>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</si>
  <si>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</si>
  <si>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</si>
  <si>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</si>
  <si>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</si>
  <si>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</si>
  <si>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</si>
  <si>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</si>
  <si>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</si>
  <si>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</si>
  <si>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</si>
  <si>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</si>
  <si>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</si>
  <si>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</si>
  <si>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</si>
  <si>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</si>
  <si>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</si>
  <si>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</si>
  <si>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</si>
  <si>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</si>
  <si>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</si>
  <si>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</si>
  <si>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</si>
  <si>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</si>
  <si>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</si>
  <si>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</si>
  <si>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</si>
  <si>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</si>
  <si>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</si>
  <si>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</si>
  <si>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</si>
  <si>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</si>
  <si>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</si>
  <si>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</si>
  <si>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</si>
  <si>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</si>
  <si>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</si>
  <si>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</si>
  <si>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</si>
  <si>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</si>
  <si>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</si>
  <si>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</si>
  <si>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</si>
  <si>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</si>
  <si>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</si>
  <si>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</si>
  <si>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</si>
  <si>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</si>
  <si>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</si>
  <si>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</si>
  <si>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</si>
  <si>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</si>
  <si>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</si>
  <si>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</si>
  <si>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</si>
  <si>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</si>
  <si>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</si>
  <si>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</si>
  <si>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</si>
  <si>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</si>
  <si>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</si>
  <si>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</si>
  <si>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</si>
  <si>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</si>
  <si>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</si>
  <si>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</si>
  <si>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</si>
  <si>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</si>
  <si>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</si>
  <si>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</si>
  <si>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</si>
  <si>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</si>
  <si>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</si>
  <si>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</si>
  <si>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</si>
  <si>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</si>
  <si>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</si>
  <si>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</si>
  <si>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</si>
  <si>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</si>
  <si>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</si>
  <si>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</si>
  <si>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</si>
  <si>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</si>
  <si>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</si>
  <si>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</si>
  <si>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</si>
  <si>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</si>
  <si>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</si>
  <si>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</si>
  <si>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</si>
  <si>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</si>
  <si>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</si>
  <si>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</si>
  <si>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</si>
  <si>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</si>
  <si>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</si>
  <si>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</si>
  <si>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</si>
  <si>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</si>
  <si>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</si>
  <si>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</si>
  <si>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</si>
  <si>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</si>
  <si>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</si>
  <si>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</si>
  <si>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</si>
  <si>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</si>
  <si>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</si>
  <si>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</si>
  <si>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</si>
  <si>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</si>
  <si>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</si>
  <si>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</si>
  <si>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</si>
  <si>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</si>
  <si>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</si>
  <si>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</si>
  <si>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</si>
  <si>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</si>
  <si>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</si>
  <si>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</si>
  <si>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</si>
  <si>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</si>
  <si>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</si>
  <si>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</si>
  <si>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</si>
  <si>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</si>
  <si>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</si>
  <si>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</si>
  <si>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</si>
  <si>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</si>
  <si>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</si>
  <si>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</si>
  <si>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</si>
  <si>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</si>
  <si>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</si>
  <si>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</si>
  <si>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</si>
  <si>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</si>
  <si>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</si>
  <si>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</si>
  <si>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</si>
  <si>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</si>
  <si>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</si>
  <si>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</si>
  <si>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</si>
  <si>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</si>
  <si>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</si>
  <si>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</si>
  <si>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</si>
  <si>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</si>
  <si>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</si>
  <si>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</si>
  <si>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</si>
  <si>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</si>
  <si>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</si>
  <si>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</si>
  <si>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</si>
  <si>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</si>
  <si>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</si>
  <si>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</si>
  <si>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</si>
  <si>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</si>
  <si>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</si>
  <si>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</si>
  <si>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</si>
  <si>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</si>
  <si>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</si>
  <si>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</si>
  <si>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</si>
  <si>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</si>
  <si>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</si>
  <si>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</si>
  <si>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</si>
  <si>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</si>
  <si>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</si>
  <si>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</si>
  <si>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</si>
  <si>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</si>
  <si>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</si>
  <si>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</si>
  <si>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</si>
  <si>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</si>
  <si>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</si>
  <si>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</si>
  <si>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</si>
  <si>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</si>
  <si>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</si>
  <si>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</si>
  <si>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</si>
  <si>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</si>
  <si>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</si>
  <si>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</si>
  <si>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</si>
  <si>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</si>
  <si>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</si>
  <si>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</si>
  <si>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</si>
  <si>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</si>
  <si>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</si>
  <si>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</si>
  <si>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</si>
  <si>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</si>
  <si>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</si>
  <si>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</si>
  <si>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</si>
  <si>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</si>
  <si>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</si>
  <si>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</si>
  <si>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</si>
  <si>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</si>
  <si>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</si>
  <si>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</si>
  <si>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</si>
  <si>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</si>
  <si>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</si>
  <si>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</si>
  <si>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</si>
  <si>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</si>
  <si>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</si>
  <si>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</si>
  <si>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</si>
  <si>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</si>
  <si>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</si>
  <si>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</si>
  <si>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</si>
  <si>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</si>
  <si>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</si>
  <si>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</si>
  <si>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</si>
  <si>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</si>
  <si>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</si>
  <si>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</si>
  <si>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</si>
  <si>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</si>
  <si>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</si>
  <si>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</si>
  <si>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</si>
  <si>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</si>
  <si>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</si>
  <si>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</si>
  <si>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</si>
  <si>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</si>
  <si>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</si>
  <si>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</si>
  <si>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</si>
  <si>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</si>
  <si>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</si>
  <si>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</si>
  <si>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</si>
  <si>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</si>
  <si>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</si>
  <si>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</si>
  <si>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</si>
  <si>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</si>
  <si>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</si>
  <si>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</si>
  <si>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</si>
  <si>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</si>
  <si>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</si>
  <si>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</si>
  <si>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</si>
  <si>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</si>
  <si>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</si>
  <si>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</si>
  <si>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</si>
  <si>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</si>
  <si>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</si>
  <si>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</si>
  <si>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</si>
  <si>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</si>
  <si>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</si>
  <si>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</si>
  <si>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</si>
  <si>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</si>
  <si>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</si>
  <si>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</si>
  <si>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</si>
  <si>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</si>
  <si>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</si>
  <si>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</si>
  <si>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</si>
  <si>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</si>
  <si>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</si>
  <si>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</si>
  <si>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</si>
  <si>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</si>
  <si>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</si>
  <si>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</si>
  <si>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</si>
  <si>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</si>
  <si>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</si>
  <si>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</si>
  <si>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</si>
  <si>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</si>
  <si>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</si>
  <si>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</si>
  <si>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</si>
  <si>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</si>
  <si>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</si>
  <si>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</si>
  <si>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</si>
  <si>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</si>
  <si>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</si>
  <si>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</si>
  <si>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</si>
  <si>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</si>
  <si>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</si>
  <si>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</si>
  <si>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</si>
  <si>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</si>
  <si>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</si>
  <si>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</si>
  <si>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</si>
  <si>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</si>
  <si>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</si>
  <si>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</si>
  <si>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</si>
  <si>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</si>
  <si>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</si>
  <si>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</si>
  <si>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</si>
  <si>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</si>
  <si>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</si>
  <si>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</si>
  <si>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</si>
  <si>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</si>
  <si>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</si>
  <si>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</si>
  <si>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</si>
  <si>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</si>
  <si>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</si>
  <si>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</si>
  <si>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</si>
  <si>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</si>
  <si>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</si>
  <si>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</si>
  <si>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</si>
  <si>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</si>
  <si>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</si>
  <si>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</si>
  <si>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</si>
  <si>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</si>
  <si>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</si>
  <si>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</si>
  <si>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</si>
  <si>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</si>
  <si>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</si>
  <si>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</si>
  <si>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</si>
  <si>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</si>
  <si>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</si>
  <si>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</si>
  <si>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</si>
  <si>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</si>
  <si>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</si>
  <si>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</si>
  <si>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</si>
  <si>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</si>
  <si>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</si>
  <si>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</si>
  <si>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</si>
  <si>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</si>
  <si>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</si>
  <si>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</si>
  <si>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</si>
  <si>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</si>
  <si>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</si>
  <si>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</si>
  <si>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</si>
  <si>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</si>
  <si>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</si>
  <si>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</si>
  <si>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</si>
  <si>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</si>
  <si>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</si>
  <si>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</si>
  <si>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</si>
  <si>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</si>
  <si>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</si>
  <si>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</si>
  <si>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</si>
  <si>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</si>
  <si>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</si>
  <si>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</si>
  <si>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</si>
  <si>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</si>
  <si>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</si>
  <si>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</si>
  <si>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</si>
  <si>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</si>
  <si>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</si>
  <si>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</si>
  <si>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</si>
  <si>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</si>
  <si>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</si>
  <si>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</si>
  <si>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</si>
  <si>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</si>
  <si>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</si>
  <si>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</si>
  <si>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</si>
  <si>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</si>
  <si>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</si>
  <si>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</si>
  <si>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</si>
  <si>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</si>
  <si>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</si>
  <si>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</si>
  <si>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</si>
  <si>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</si>
  <si>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</si>
  <si>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</si>
  <si>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</si>
  <si>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</si>
  <si>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</si>
  <si>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</si>
  <si>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</si>
  <si>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</si>
  <si>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</si>
  <si>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</si>
  <si>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</si>
  <si>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</si>
  <si>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</si>
  <si>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</si>
  <si>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</si>
  <si>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</si>
  <si>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</si>
  <si>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</si>
  <si>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</si>
  <si>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</si>
  <si>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</si>
  <si>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</si>
  <si>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</si>
  <si>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</si>
  <si>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</si>
  <si>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</si>
  <si>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</si>
  <si>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</si>
  <si>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</si>
  <si>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</si>
  <si>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</si>
  <si>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</si>
  <si>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</si>
  <si>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</si>
  <si>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</si>
  <si>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</si>
  <si>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</si>
  <si>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</si>
  <si>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</si>
  <si>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</si>
  <si>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</si>
  <si>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</si>
  <si>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</si>
  <si>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</si>
  <si>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</si>
  <si>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</si>
  <si>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</si>
  <si>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</si>
  <si>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</si>
  <si>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</si>
  <si>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</si>
  <si>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</si>
  <si>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</si>
  <si>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</si>
  <si>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</si>
  <si>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</si>
  <si>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</si>
  <si>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</si>
  <si>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</si>
  <si>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</si>
  <si>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</si>
  <si>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</si>
  <si>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</si>
  <si>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</si>
  <si>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</si>
  <si>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</si>
  <si>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</si>
  <si>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</si>
  <si>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</si>
  <si>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</si>
  <si>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</si>
  <si>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</si>
  <si>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</si>
  <si>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</si>
  <si>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</si>
  <si>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</si>
  <si>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</si>
  <si>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</si>
  <si>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</si>
  <si>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</si>
  <si>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</si>
  <si>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</si>
  <si>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</si>
  <si>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</si>
  <si>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</si>
  <si>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</si>
  <si>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</si>
  <si>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</si>
  <si>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</si>
  <si>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</si>
  <si>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</si>
  <si>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</si>
  <si>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</si>
  <si>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</si>
  <si>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</si>
  <si>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</si>
  <si>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</si>
  <si>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</si>
  <si>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</si>
  <si>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</si>
  <si>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</si>
  <si>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</si>
  <si>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</si>
  <si>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</si>
  <si>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</si>
  <si>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</si>
  <si>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</si>
  <si>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</si>
  <si>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</si>
  <si>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</si>
  <si>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</si>
  <si>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</si>
  <si>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</si>
  <si>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</si>
  <si>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</si>
  <si>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</si>
  <si>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</si>
  <si>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</si>
  <si>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</si>
  <si>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</si>
  <si>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</si>
  <si>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</si>
  <si>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</si>
  <si>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</si>
  <si>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</si>
  <si>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</si>
  <si>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</si>
  <si>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</si>
  <si>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</si>
  <si>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</si>
  <si>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</si>
  <si>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</si>
  <si>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</si>
  <si>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</si>
  <si>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</si>
  <si>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</si>
  <si>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</si>
  <si>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</si>
  <si>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</si>
  <si>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</si>
  <si>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</si>
  <si>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</si>
  <si>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</si>
  <si>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</si>
  <si>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</si>
  <si>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</si>
  <si>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</si>
  <si>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</si>
  <si>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</si>
  <si>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</si>
  <si>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</si>
  <si>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</si>
  <si>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</si>
  <si>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</si>
  <si>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</si>
  <si>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</si>
  <si>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</si>
  <si>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</si>
  <si>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</si>
  <si>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</si>
  <si>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</si>
  <si>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</si>
  <si>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</si>
  <si>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</si>
  <si>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</si>
  <si>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</si>
  <si>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</si>
  <si>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</si>
  <si>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</si>
  <si>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</si>
  <si>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</si>
  <si>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</si>
  <si>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</si>
  <si>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</si>
  <si>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</si>
  <si>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</si>
  <si>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</si>
  <si>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</si>
  <si>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</si>
  <si>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</si>
  <si>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</si>
  <si>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</si>
  <si>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</si>
  <si>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</si>
  <si>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</si>
  <si>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</si>
  <si>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</si>
  <si>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</si>
  <si>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</si>
  <si>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</si>
  <si>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</si>
  <si>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</si>
  <si>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</si>
  <si>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</si>
  <si>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</si>
  <si>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</si>
  <si>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</si>
  <si>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</si>
  <si>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</si>
  <si>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</si>
  <si>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</si>
  <si>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</si>
  <si>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</si>
  <si>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</si>
  <si>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</si>
  <si>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</si>
  <si>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</si>
  <si>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</si>
  <si>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</si>
  <si>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</si>
  <si>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</si>
  <si>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</si>
  <si>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</si>
  <si>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</si>
  <si>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</si>
  <si>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</si>
  <si>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</si>
  <si>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</si>
  <si>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</si>
  <si>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</si>
  <si>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</si>
  <si>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</si>
  <si>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</si>
  <si>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</si>
  <si>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</si>
  <si>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</si>
  <si>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</si>
  <si>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</si>
  <si>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</si>
  <si>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</si>
  <si>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</si>
  <si>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</si>
  <si>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</si>
  <si>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</si>
  <si>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</si>
  <si>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</si>
  <si>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</si>
  <si>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</si>
  <si>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</si>
  <si>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</si>
  <si>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</si>
  <si>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</si>
  <si>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</si>
  <si>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</si>
  <si>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</si>
  <si>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</si>
  <si>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</si>
  <si>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</si>
  <si>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</si>
  <si>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</si>
  <si>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</si>
  <si>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</si>
  <si>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</si>
  <si>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</si>
  <si>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</si>
  <si>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</si>
  <si>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</si>
  <si>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</si>
  <si>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</si>
  <si>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</si>
  <si>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</si>
  <si>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</si>
  <si>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</si>
  <si>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</si>
  <si>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</si>
  <si>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</si>
  <si>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</si>
  <si>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</si>
  <si>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</si>
  <si>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</si>
  <si>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</si>
  <si>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</si>
  <si>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</si>
  <si>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</si>
  <si>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</si>
  <si>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</si>
  <si>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</si>
  <si>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</si>
  <si>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</si>
  <si>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</si>
  <si>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</si>
  <si>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</si>
  <si>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</si>
  <si>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</si>
  <si>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</si>
  <si>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</si>
  <si>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</si>
  <si>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</si>
  <si>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</si>
  <si>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</si>
  <si>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</si>
  <si>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</si>
  <si>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</si>
  <si>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</si>
  <si>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</si>
  <si>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</si>
  <si>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</si>
  <si>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</si>
  <si>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</si>
  <si>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</si>
  <si>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</si>
  <si>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</si>
  <si>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</si>
  <si>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</si>
  <si>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</si>
  <si>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</si>
  <si>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</si>
  <si>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</si>
  <si>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</si>
  <si>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</si>
  <si>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</si>
  <si>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</si>
  <si>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</si>
  <si>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</si>
  <si>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</si>
  <si>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</si>
  <si>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</si>
  <si>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</si>
  <si>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</si>
  <si>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</si>
  <si>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</si>
  <si>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</si>
  <si>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</si>
  <si>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</si>
  <si>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</si>
  <si>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</si>
  <si>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</si>
  <si>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</si>
  <si>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</si>
  <si>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</si>
  <si>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</si>
  <si>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</si>
  <si>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</si>
  <si>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</si>
  <si>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</si>
  <si>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</si>
  <si>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</si>
  <si>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</si>
  <si>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</si>
  <si>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</si>
  <si>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</si>
  <si>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</si>
  <si>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</si>
  <si>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</si>
  <si>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</si>
  <si>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</si>
  <si>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</si>
  <si>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</si>
  <si>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</si>
  <si>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</si>
  <si>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</si>
  <si>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</si>
  <si>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</si>
  <si>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</si>
  <si>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</si>
  <si>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</si>
  <si>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</si>
  <si>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</si>
  <si>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</si>
  <si>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</si>
  <si>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</si>
  <si>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</si>
  <si>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</si>
  <si>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</si>
  <si>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</si>
  <si>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</si>
  <si>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</si>
  <si>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</si>
  <si>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</si>
  <si>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</si>
  <si>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</si>
  <si>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</si>
  <si>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</si>
  <si>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</si>
  <si>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</si>
  <si>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</si>
  <si>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</si>
  <si>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</si>
  <si>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</si>
  <si>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</si>
  <si>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</si>
  <si>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</si>
  <si>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</si>
  <si>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</si>
  <si>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</si>
  <si>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</si>
  <si>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</si>
  <si>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</si>
  <si>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</si>
  <si>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</si>
  <si>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</si>
  <si>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</si>
  <si>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</si>
  <si>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</si>
  <si>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</si>
  <si>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</si>
  <si>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</si>
  <si>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</si>
  <si>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</si>
  <si>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</si>
  <si>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</si>
  <si>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</si>
  <si>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</si>
  <si>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</si>
  <si>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</si>
  <si>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</si>
  <si>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</si>
  <si>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</si>
  <si>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</si>
  <si>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</si>
  <si>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</si>
  <si>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</si>
  <si>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</si>
  <si>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</si>
  <si>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</si>
  <si>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</si>
  <si>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</si>
  <si>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</si>
  <si>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</si>
  <si>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</si>
  <si>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</si>
  <si>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</si>
  <si>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</si>
  <si>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</si>
  <si>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</si>
  <si>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</si>
  <si>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</si>
  <si>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</si>
  <si>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</si>
  <si>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</si>
  <si>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</si>
  <si>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</si>
  <si>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</si>
  <si>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</si>
  <si>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</si>
  <si>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</si>
  <si>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</si>
  <si>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</si>
  <si>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</si>
  <si>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</si>
  <si>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</si>
  <si>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</si>
  <si>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</si>
  <si>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</si>
  <si>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</si>
  <si>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</si>
  <si>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</si>
  <si>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</si>
  <si>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</si>
  <si>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</si>
  <si>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</si>
  <si>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</si>
  <si>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</si>
  <si>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</si>
  <si>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</si>
  <si>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</si>
  <si>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</si>
  <si>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</si>
  <si>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</si>
  <si>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</si>
  <si>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</si>
  <si>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</si>
  <si>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</si>
  <si>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</si>
  <si>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</si>
  <si>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</si>
  <si>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</si>
  <si>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</si>
  <si>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</si>
  <si>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</si>
  <si>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</si>
  <si>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</si>
  <si>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</si>
  <si>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</si>
  <si>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</si>
  <si>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</si>
  <si>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</si>
  <si>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</si>
  <si>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</si>
  <si>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</si>
  <si>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</si>
  <si>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</si>
  <si>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</si>
  <si>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</si>
  <si>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</si>
  <si>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</si>
  <si>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</si>
  <si>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</si>
  <si>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</si>
  <si>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</si>
  <si>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</si>
  <si>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</si>
  <si>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</si>
  <si>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</si>
  <si>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</si>
  <si>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</si>
  <si>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</si>
  <si>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</si>
  <si>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</si>
  <si>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</si>
  <si>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</si>
  <si>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</si>
  <si>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</si>
  <si>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</si>
  <si>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</si>
  <si>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</si>
  <si>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</si>
  <si>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</si>
  <si>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</si>
  <si>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</si>
  <si>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</si>
  <si>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</si>
  <si>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</si>
  <si>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</si>
  <si>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</si>
  <si>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</si>
  <si>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</si>
  <si>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</si>
  <si>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</si>
  <si>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</si>
  <si>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</si>
  <si>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</si>
  <si>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</si>
  <si>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</si>
  <si>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</si>
  <si>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</si>
  <si>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</si>
  <si>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</si>
  <si>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</si>
  <si>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</si>
  <si>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</si>
  <si>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</si>
  <si>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</si>
  <si>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</si>
  <si>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</si>
  <si>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</si>
  <si>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</si>
  <si>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</si>
  <si>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</si>
  <si>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</si>
  <si>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</si>
  <si>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</si>
  <si>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</si>
  <si>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</si>
  <si>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</si>
  <si>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</si>
  <si>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</si>
  <si>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</si>
  <si>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</si>
  <si>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</si>
  <si>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</si>
  <si>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</si>
  <si>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</si>
  <si>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</si>
  <si>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</si>
  <si>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</si>
  <si>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</si>
  <si>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</si>
  <si>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</si>
  <si>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</si>
  <si>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</si>
  <si>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</si>
  <si>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</si>
  <si>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</si>
  <si>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</si>
  <si>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</si>
  <si>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</si>
  <si>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</si>
  <si>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</si>
  <si>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</si>
  <si>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</si>
  <si>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</si>
  <si>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</si>
  <si>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</si>
  <si>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</si>
  <si>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</si>
  <si>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</si>
  <si>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</si>
  <si>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</si>
  <si>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</si>
  <si>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</si>
  <si>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</si>
  <si>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</si>
  <si>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</si>
  <si>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</si>
  <si>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</si>
  <si>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</si>
  <si>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</si>
  <si>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</si>
  <si>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</si>
  <si>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</si>
  <si>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</si>
  <si>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</si>
  <si>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</si>
  <si>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</si>
  <si>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</si>
  <si>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</si>
  <si>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</si>
  <si>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</si>
  <si>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</si>
  <si>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</si>
  <si>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</si>
  <si>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</si>
  <si>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</si>
  <si>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</si>
  <si>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</si>
  <si>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</si>
  <si>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</si>
  <si>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</si>
  <si>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</si>
  <si>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</si>
  <si>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</si>
  <si>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</si>
  <si>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</si>
  <si>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</si>
  <si>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</si>
  <si>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</si>
  <si>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</si>
  <si>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</si>
  <si>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</si>
  <si>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</si>
  <si>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</si>
  <si>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</si>
  <si>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</si>
  <si>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</si>
  <si>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</si>
  <si>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</si>
  <si>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</si>
  <si>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</si>
  <si>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</si>
  <si>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</si>
  <si>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</si>
  <si>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</si>
  <si>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</si>
  <si>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</si>
  <si>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</si>
  <si>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</si>
  <si>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</si>
  <si>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</si>
  <si>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</si>
  <si>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</si>
  <si>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</si>
  <si>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</si>
  <si>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</si>
  <si>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</si>
  <si>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</si>
  <si>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</si>
  <si>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</si>
  <si>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</si>
  <si>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</si>
  <si>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</si>
  <si>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</si>
  <si>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</si>
  <si>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</si>
  <si>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</si>
  <si>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</si>
  <si>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</si>
  <si>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</si>
  <si>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</si>
  <si>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</si>
  <si>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</si>
  <si>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</si>
  <si>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</si>
  <si>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</si>
  <si>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</si>
  <si>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</si>
  <si>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</si>
  <si>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</si>
  <si>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</si>
  <si>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</si>
  <si>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</si>
  <si>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</si>
  <si>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</si>
  <si>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</si>
  <si>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</si>
  <si>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</si>
  <si>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</si>
  <si>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</si>
  <si>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</si>
  <si>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</si>
  <si>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</si>
  <si>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</si>
  <si>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</si>
  <si>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</si>
  <si>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</si>
  <si>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</si>
  <si>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</si>
  <si>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</si>
  <si>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</si>
  <si>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</si>
  <si>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</si>
  <si>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</si>
  <si>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</si>
  <si>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</si>
  <si>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</si>
  <si>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</si>
  <si>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</si>
  <si>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</si>
  <si>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</si>
  <si>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</si>
  <si>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</si>
  <si>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</si>
  <si>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</si>
  <si>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</si>
  <si>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</si>
  <si>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</si>
  <si>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</si>
  <si>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</si>
  <si>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</si>
  <si>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</si>
  <si>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</si>
  <si>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</si>
  <si>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</si>
  <si>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</si>
  <si>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</si>
  <si>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</si>
  <si>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</si>
  <si>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</si>
  <si>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</si>
  <si>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</si>
  <si>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</si>
  <si>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</si>
  <si>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</si>
  <si>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</si>
  <si>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</si>
  <si>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</si>
  <si>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</si>
  <si>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</si>
  <si>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</si>
  <si>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</si>
  <si>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</si>
  <si>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</si>
  <si>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</si>
  <si>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</si>
  <si>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</si>
  <si>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</si>
  <si>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</si>
  <si>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</si>
  <si>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</si>
  <si>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</si>
  <si>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</si>
  <si>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</si>
  <si>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</si>
  <si>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</si>
  <si>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</si>
  <si>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</si>
  <si>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</si>
  <si>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</si>
  <si>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</si>
  <si>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</si>
  <si>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</si>
  <si>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</si>
  <si>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</si>
  <si>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</si>
  <si>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</si>
  <si>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</si>
  <si>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</si>
  <si>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</si>
  <si>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</si>
  <si>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</si>
  <si>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</si>
  <si>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</si>
  <si>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</si>
  <si>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</si>
  <si>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</si>
  <si>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</si>
  <si>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</si>
  <si>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</si>
  <si>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</si>
  <si>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</si>
  <si>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</si>
  <si>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</si>
  <si>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</si>
  <si>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</si>
  <si>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</si>
  <si>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</si>
  <si>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</si>
  <si>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</si>
  <si>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</si>
  <si>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</si>
  <si>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</si>
  <si>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</si>
  <si>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</si>
  <si>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</si>
  <si>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</si>
  <si>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</si>
  <si>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</si>
  <si>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</si>
  <si>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</si>
  <si>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</si>
  <si>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</si>
  <si>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</si>
  <si>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</si>
  <si>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</si>
  <si>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</si>
  <si>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</si>
  <si>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</si>
  <si>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</si>
  <si>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</si>
  <si>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</si>
  <si>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</si>
  <si>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</si>
  <si>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</si>
  <si>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</si>
  <si>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</si>
  <si>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</si>
  <si>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</si>
  <si>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</si>
  <si>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</si>
  <si>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</si>
  <si>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</si>
  <si>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</si>
  <si>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</si>
  <si>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</si>
  <si>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</si>
  <si>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</si>
  <si>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</si>
  <si>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</si>
  <si>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</si>
  <si>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</si>
  <si>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</si>
  <si>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</si>
  <si>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</si>
  <si>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</si>
  <si>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</si>
  <si>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</si>
  <si>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</si>
  <si>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</si>
  <si>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</si>
  <si>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</si>
  <si>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</si>
  <si>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</si>
  <si>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</si>
  <si>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</si>
  <si>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</si>
  <si>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</si>
  <si>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</si>
  <si>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</si>
  <si>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</si>
  <si>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</si>
  <si>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</si>
  <si>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</si>
  <si>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</si>
  <si>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</si>
  <si>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</si>
  <si>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</si>
  <si>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</si>
  <si>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</si>
  <si>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</si>
  <si>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</si>
  <si>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</si>
  <si>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</si>
  <si>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</si>
  <si>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</si>
  <si>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</si>
  <si>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</si>
  <si>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</si>
  <si>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</si>
  <si>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</si>
  <si>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</si>
  <si>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</si>
  <si>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</si>
  <si>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</si>
  <si>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</si>
  <si>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</si>
  <si>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</si>
  <si>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</si>
  <si>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</si>
  <si>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</si>
  <si>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</si>
  <si>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</si>
  <si>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</si>
  <si>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</si>
  <si>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</si>
  <si>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</si>
  <si>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</si>
  <si>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</si>
  <si>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</si>
  <si>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</si>
  <si>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</si>
  <si>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</si>
  <si>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</si>
  <si>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</si>
  <si>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</si>
  <si>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</si>
  <si>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</si>
  <si>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</si>
  <si>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</si>
  <si>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</si>
  <si>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</si>
  <si>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</si>
  <si>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</si>
  <si>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</si>
  <si>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</si>
  <si>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</si>
  <si>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</si>
  <si>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</si>
  <si>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</si>
  <si>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</si>
  <si>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</si>
  <si>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</si>
  <si>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</si>
  <si>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</si>
  <si>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</si>
  <si>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</si>
  <si>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</si>
  <si>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</si>
  <si>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</si>
  <si>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</si>
  <si>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</si>
  <si>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</si>
  <si>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</si>
  <si>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</si>
  <si>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</si>
  <si>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</si>
  <si>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</si>
  <si>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</si>
  <si>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</si>
  <si>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</si>
  <si>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</si>
  <si>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</si>
  <si>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</si>
  <si>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</si>
  <si>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</si>
  <si>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</si>
  <si>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</si>
  <si>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</si>
  <si>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</si>
  <si>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</si>
  <si>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</si>
  <si>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</si>
  <si>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</si>
  <si>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</si>
  <si>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</si>
  <si>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</si>
  <si>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</si>
  <si>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</si>
  <si>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</si>
  <si>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</si>
  <si>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</si>
  <si>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</si>
  <si>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</si>
  <si>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</si>
  <si>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</si>
  <si>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</si>
  <si>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</si>
  <si>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</si>
  <si>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</si>
  <si>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</si>
  <si>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</si>
  <si>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</si>
  <si>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</si>
  <si>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</si>
  <si>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</si>
  <si>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</si>
  <si>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</si>
  <si>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</si>
  <si>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</si>
  <si>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</si>
  <si>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</si>
  <si>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</si>
  <si>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</si>
  <si>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</si>
  <si>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</si>
  <si>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</si>
  <si>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</si>
  <si>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</si>
  <si>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</si>
  <si>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</si>
  <si>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</si>
  <si>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</si>
  <si>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</si>
  <si>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</si>
  <si>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</si>
  <si>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</si>
  <si>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</si>
  <si>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</si>
  <si>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</si>
  <si>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</si>
  <si>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</si>
  <si>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</si>
  <si>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</si>
  <si>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</si>
  <si>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</si>
  <si>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</si>
  <si>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</si>
  <si>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</si>
  <si>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</si>
  <si>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</si>
  <si>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</si>
  <si>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</si>
  <si>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</si>
  <si>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</si>
  <si>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</si>
  <si>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</si>
  <si>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</si>
  <si>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</si>
  <si>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</si>
  <si>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</si>
  <si>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</si>
  <si>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</si>
  <si>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</si>
  <si>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</si>
  <si>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</si>
  <si>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</si>
  <si>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</si>
  <si>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</si>
  <si>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</si>
  <si>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</si>
  <si>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</si>
  <si>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</si>
  <si>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</si>
  <si>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</si>
  <si>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</si>
  <si>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</si>
  <si>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</si>
  <si>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</si>
  <si>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</si>
  <si>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</si>
  <si>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</si>
  <si>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</si>
  <si>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</si>
  <si>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</si>
  <si>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</si>
  <si>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</si>
  <si>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</si>
  <si>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</si>
  <si>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</si>
  <si>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</si>
  <si>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</si>
  <si>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</si>
  <si>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</si>
  <si>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</si>
  <si>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</si>
  <si>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</si>
  <si>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</si>
  <si>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</si>
  <si>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</si>
  <si>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</si>
  <si>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</si>
  <si>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</si>
  <si>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</si>
  <si>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</si>
  <si>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</si>
  <si>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</si>
  <si>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</si>
  <si>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</si>
  <si>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</si>
  <si>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</si>
  <si>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</si>
  <si>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</si>
  <si>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</si>
  <si>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</si>
  <si>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</si>
  <si>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</si>
  <si>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</si>
  <si>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</si>
  <si>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</si>
  <si>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</si>
  <si>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</si>
  <si>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</si>
  <si>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</si>
  <si>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</si>
  <si>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</si>
  <si>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</si>
  <si>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</si>
  <si>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</si>
  <si>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</si>
  <si>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</si>
  <si>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</si>
  <si>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</si>
  <si>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</si>
  <si>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</si>
  <si>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</si>
  <si>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</si>
  <si>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</si>
  <si>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</si>
  <si>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</si>
  <si>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</si>
  <si>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</si>
  <si>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</si>
  <si>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</si>
  <si>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</si>
  <si>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</si>
  <si>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</si>
  <si>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</si>
  <si>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</si>
  <si>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</si>
  <si>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</si>
  <si>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</si>
  <si>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</si>
  <si>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</si>
  <si>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</si>
  <si>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</si>
  <si>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</si>
  <si>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</si>
  <si>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</si>
  <si>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</si>
  <si>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</si>
  <si>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</si>
  <si>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</si>
  <si>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</si>
  <si>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</si>
  <si>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</si>
  <si>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</si>
  <si>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</si>
  <si>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</si>
  <si>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</si>
  <si>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</si>
  <si>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</si>
  <si>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</si>
  <si>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</si>
  <si>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</si>
  <si>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</si>
  <si>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</si>
  <si>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</si>
  <si>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</si>
  <si>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</si>
  <si>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</si>
  <si>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</si>
  <si>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</si>
  <si>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</si>
  <si>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</si>
  <si>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</si>
  <si>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</si>
  <si>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</si>
  <si>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</si>
  <si>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</si>
  <si>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</si>
  <si>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</si>
  <si>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</si>
  <si>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</si>
  <si>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</si>
  <si>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</si>
  <si>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</si>
  <si>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</si>
  <si>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</si>
  <si>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</si>
  <si>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</si>
  <si>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</si>
  <si>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</si>
  <si>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</si>
  <si>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</si>
  <si>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</si>
  <si>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</si>
  <si>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</si>
  <si>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</si>
  <si>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</si>
  <si>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</si>
  <si>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</si>
  <si>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</si>
  <si>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</si>
  <si>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</si>
  <si>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</si>
  <si>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</si>
  <si>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</si>
  <si>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</si>
  <si>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</si>
  <si>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</si>
  <si>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</si>
  <si>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</si>
  <si>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</si>
  <si>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</si>
  <si>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</si>
  <si>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</si>
  <si>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</si>
  <si>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</si>
  <si>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</si>
  <si>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</si>
  <si>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</si>
  <si>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</si>
  <si>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</si>
  <si>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</si>
  <si>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</si>
  <si>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</si>
  <si>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</si>
  <si>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</si>
  <si>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</si>
  <si>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</si>
  <si>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</si>
  <si>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</si>
  <si>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</si>
  <si>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</si>
  <si>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</si>
  <si>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</si>
  <si>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</si>
  <si>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</si>
  <si>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</si>
  <si>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</si>
  <si>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</si>
  <si>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</si>
  <si>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</si>
  <si>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</si>
  <si>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</si>
  <si>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</si>
  <si>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</si>
  <si>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</si>
  <si>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</si>
  <si>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</si>
  <si>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</si>
  <si>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</si>
  <si>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</si>
  <si>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</si>
  <si>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</si>
  <si>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</si>
  <si>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</si>
  <si>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</si>
  <si>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</si>
  <si>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</si>
  <si>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</si>
  <si>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</si>
  <si>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</si>
  <si>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</si>
  <si>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</si>
  <si>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</si>
  <si>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</si>
  <si>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</si>
  <si>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</si>
  <si>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</si>
  <si>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</si>
  <si>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</si>
  <si>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</si>
  <si>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</si>
  <si>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</si>
  <si>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</si>
  <si>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</si>
  <si>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</si>
  <si>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</si>
  <si>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</si>
  <si>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</si>
  <si>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</si>
  <si>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</si>
  <si>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</si>
  <si>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</si>
  <si>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</si>
  <si>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</si>
  <si>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</si>
  <si>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</si>
  <si>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</si>
  <si>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</si>
  <si>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</si>
  <si>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</si>
  <si>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</si>
  <si>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</si>
  <si>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</si>
  <si>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</si>
  <si>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</si>
  <si>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</si>
  <si>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</si>
  <si>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</si>
  <si>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</si>
  <si>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</si>
  <si>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</si>
  <si>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</si>
  <si>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</si>
  <si>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</si>
  <si>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</si>
  <si>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</si>
  <si>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</si>
  <si>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</si>
  <si>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</si>
  <si>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</si>
  <si>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</si>
  <si>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</si>
  <si>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</si>
  <si>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</si>
  <si>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</si>
  <si>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</si>
  <si>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</si>
  <si>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</si>
  <si>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</si>
  <si>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</si>
  <si>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</si>
  <si>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</si>
  <si>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</si>
  <si>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</si>
  <si>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</si>
  <si>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</si>
  <si>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</si>
  <si>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</si>
  <si>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</si>
  <si>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</si>
  <si>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</si>
  <si>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</si>
  <si>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</si>
  <si>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</si>
  <si>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</si>
  <si>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</si>
  <si>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</si>
  <si>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</si>
  <si>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</si>
  <si>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</si>
  <si>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</si>
  <si>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</si>
  <si>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</si>
  <si>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</si>
  <si>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</si>
  <si>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</si>
  <si>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</si>
  <si>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</si>
  <si>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</si>
  <si>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</si>
  <si>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</si>
  <si>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</si>
  <si>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</si>
  <si>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</si>
  <si>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</si>
  <si>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</si>
  <si>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</si>
  <si>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</si>
  <si>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</si>
  <si>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</si>
  <si>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</si>
  <si>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</si>
  <si>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</si>
  <si>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</si>
  <si>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</si>
  <si>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</si>
  <si>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</si>
  <si>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</si>
  <si>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</si>
  <si>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</si>
  <si>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</si>
  <si>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</si>
  <si>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</si>
  <si>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</si>
  <si>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</si>
  <si>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</si>
  <si>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</si>
  <si>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</si>
  <si>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</si>
  <si>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</si>
  <si>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</si>
  <si>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</si>
  <si>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</si>
  <si>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</si>
  <si>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</si>
  <si>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</si>
  <si>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</si>
  <si>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</si>
  <si>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</si>
  <si>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</si>
  <si>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</si>
  <si>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</si>
  <si>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</si>
  <si>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</si>
  <si>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</si>
  <si>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</si>
  <si>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</si>
  <si>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</si>
  <si>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</si>
  <si>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</si>
  <si>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</si>
  <si>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</si>
  <si>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</si>
  <si>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</si>
  <si>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</si>
  <si>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</si>
  <si>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</si>
  <si>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</si>
  <si>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</si>
  <si>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</si>
  <si>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</si>
  <si>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</si>
  <si>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</si>
  <si>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</si>
  <si>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</si>
  <si>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</si>
  <si>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</si>
  <si>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</si>
  <si>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</si>
  <si>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</si>
  <si>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</si>
  <si>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</si>
  <si>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</si>
  <si>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</si>
  <si>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</si>
  <si>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</si>
  <si>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</si>
  <si>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</si>
  <si>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</si>
  <si>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</si>
  <si>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</si>
  <si>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</si>
  <si>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</si>
  <si>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</si>
  <si>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</si>
  <si>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</si>
  <si>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</si>
  <si>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</si>
  <si>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</si>
  <si>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</si>
  <si>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</si>
  <si>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</si>
  <si>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</si>
  <si>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</si>
  <si>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</si>
  <si>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</si>
  <si>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</si>
  <si>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</si>
  <si>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</si>
  <si>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</si>
  <si>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</si>
  <si>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</si>
  <si>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</si>
  <si>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</si>
  <si>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</si>
  <si>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</si>
  <si>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</si>
  <si>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</si>
  <si>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</si>
  <si>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</si>
  <si>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</si>
  <si>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</si>
  <si>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</si>
  <si>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</si>
  <si>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</si>
  <si>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</si>
  <si>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</si>
  <si>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</si>
  <si>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</si>
  <si>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</si>
  <si>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</si>
  <si>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</si>
  <si>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</si>
  <si>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</si>
  <si>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</si>
  <si>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</si>
  <si>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</si>
  <si>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</si>
  <si>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</si>
  <si>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</si>
  <si>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</si>
  <si>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</si>
  <si>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</si>
  <si>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</si>
  <si>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</si>
  <si>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</si>
  <si>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</si>
  <si>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</si>
  <si>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</si>
  <si>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</si>
  <si>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</si>
  <si>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</si>
  <si>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</si>
  <si>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</si>
  <si>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</si>
  <si>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</si>
  <si>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</si>
  <si>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</si>
  <si>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</si>
  <si>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</si>
  <si>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</si>
  <si>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</si>
  <si>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</si>
  <si>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</si>
  <si>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</si>
  <si>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</si>
  <si>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</si>
  <si>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</si>
  <si>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</si>
  <si>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</si>
  <si>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</si>
  <si>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</si>
  <si>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</si>
  <si>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</si>
  <si>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</si>
  <si>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</si>
  <si>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</si>
  <si>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</si>
  <si>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</si>
  <si>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</si>
  <si>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</si>
  <si>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</si>
  <si>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</si>
  <si>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</si>
  <si>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</si>
  <si>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</si>
  <si>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</si>
  <si>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</si>
  <si>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</si>
  <si>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</si>
  <si>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</si>
  <si>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</si>
  <si>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</si>
  <si>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</si>
  <si>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</si>
  <si>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</si>
  <si>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</si>
  <si>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</si>
  <si>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</si>
  <si>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</si>
  <si>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</si>
  <si>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</si>
  <si>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</si>
  <si>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</si>
  <si>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</si>
  <si>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</si>
  <si>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</si>
  <si>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</si>
  <si>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</si>
  <si>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</si>
  <si>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</si>
  <si>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</si>
  <si>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</si>
  <si>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</si>
  <si>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</si>
  <si>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</si>
  <si>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</si>
  <si>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</si>
  <si>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</si>
  <si>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</si>
  <si>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</si>
  <si>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</si>
  <si>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</si>
  <si>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</si>
  <si>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</si>
  <si>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</si>
  <si>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</si>
  <si>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</si>
  <si>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</si>
  <si>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</si>
  <si>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</si>
  <si>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</si>
  <si>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</si>
  <si>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</si>
  <si>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</si>
  <si>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</si>
  <si>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</si>
  <si>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</si>
  <si>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</si>
  <si>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</si>
  <si>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</si>
  <si>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</si>
  <si>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</si>
  <si>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</si>
  <si>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</si>
  <si>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</si>
  <si>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</si>
  <si>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</si>
  <si>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</si>
  <si>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</si>
  <si>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</si>
  <si>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</si>
  <si>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</si>
  <si>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</si>
  <si>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</si>
  <si>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</si>
  <si>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</si>
  <si>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</si>
  <si>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</si>
  <si>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</si>
  <si>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</si>
  <si>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</si>
  <si>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</si>
  <si>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</si>
  <si>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</si>
  <si>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</si>
  <si>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</si>
  <si>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</si>
  <si>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</si>
  <si>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</si>
  <si>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</si>
  <si>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</si>
  <si>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</si>
  <si>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</si>
  <si>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</si>
  <si>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</si>
  <si>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</si>
  <si>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</si>
  <si>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</si>
  <si>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</si>
  <si>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</si>
  <si>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</si>
  <si>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</si>
  <si>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</si>
  <si>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</si>
  <si>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</si>
  <si>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</si>
  <si>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</si>
  <si>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</si>
  <si>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</si>
  <si>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</si>
  <si>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</si>
  <si>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</si>
  <si>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</si>
  <si>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</si>
  <si>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</si>
  <si>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</si>
  <si>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</si>
  <si>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</si>
  <si>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</si>
  <si>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</si>
  <si>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</si>
  <si>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</si>
  <si>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</si>
  <si>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</si>
  <si>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</si>
  <si>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</si>
  <si>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</si>
  <si>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</si>
  <si>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</si>
  <si>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</si>
  <si>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</si>
  <si>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</si>
  <si>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</si>
  <si>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</si>
  <si>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</si>
  <si>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</si>
  <si>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</si>
  <si>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</si>
  <si>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</si>
  <si>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</si>
  <si>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</si>
  <si>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</si>
  <si>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</si>
  <si>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</si>
  <si>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</si>
  <si>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</si>
  <si>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</si>
  <si>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</si>
  <si>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</si>
  <si>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</si>
  <si>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</si>
  <si>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</si>
  <si>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</si>
  <si>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</si>
  <si>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</si>
  <si>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</si>
  <si>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</si>
  <si>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</si>
  <si>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</si>
  <si>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</si>
  <si>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</si>
  <si>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</si>
  <si>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</si>
  <si>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</si>
  <si>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</si>
  <si>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</si>
  <si>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</si>
  <si>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</si>
  <si>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</si>
  <si>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</si>
  <si>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</si>
  <si>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</si>
  <si>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</si>
  <si>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</si>
  <si>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</si>
  <si>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</si>
  <si>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</si>
  <si>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</si>
  <si>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</si>
  <si>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</si>
  <si>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</si>
  <si>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</si>
  <si>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</si>
  <si>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</si>
  <si>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</si>
  <si>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</si>
  <si>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</si>
  <si>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</si>
  <si>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</si>
  <si>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</si>
  <si>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</si>
  <si>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</si>
  <si>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</si>
  <si>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</si>
  <si>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</si>
  <si>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</si>
  <si>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</si>
  <si>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</si>
  <si>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</si>
  <si>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</si>
  <si>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</si>
  <si>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</si>
  <si>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</si>
  <si>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</si>
  <si>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</si>
  <si>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</si>
  <si>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</si>
  <si>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</si>
  <si>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</si>
  <si>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</si>
  <si>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</si>
  <si>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</si>
  <si>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</si>
  <si>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</si>
  <si>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</si>
  <si>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</si>
  <si>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</si>
  <si>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</si>
  <si>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</si>
  <si>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</si>
  <si>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</si>
  <si>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</si>
  <si>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</si>
  <si>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</si>
  <si>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</si>
  <si>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</si>
  <si>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</si>
  <si>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</si>
  <si>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</si>
  <si>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</si>
  <si>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</si>
  <si>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</si>
  <si>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</si>
  <si>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</si>
  <si>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</si>
  <si>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</si>
  <si>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</si>
  <si>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</si>
  <si>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</si>
  <si>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</si>
  <si>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</si>
  <si>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</si>
  <si>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</si>
  <si>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</si>
  <si>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</si>
  <si>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</si>
  <si>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</si>
  <si>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</si>
  <si>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</si>
  <si>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</si>
  <si>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</si>
  <si>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</si>
  <si>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</si>
  <si>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</si>
  <si>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</si>
  <si>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</si>
  <si>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</si>
  <si>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</si>
  <si>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</si>
  <si>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</si>
  <si>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</si>
  <si>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</si>
  <si>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</si>
  <si>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</si>
  <si>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</si>
  <si>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</si>
  <si>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</si>
  <si>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</si>
  <si>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</si>
  <si>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</si>
  <si>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</si>
  <si>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</si>
  <si>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</si>
  <si>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</si>
  <si>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</si>
  <si>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</si>
  <si>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</si>
  <si>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</si>
  <si>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</si>
  <si>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</si>
  <si>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</si>
  <si>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</si>
  <si>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</si>
  <si>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</si>
  <si>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</si>
  <si>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</si>
  <si>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</si>
  <si>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</si>
  <si>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</si>
  <si>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</si>
  <si>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</si>
  <si>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</si>
  <si>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</si>
  <si>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</si>
  <si>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</si>
  <si>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</si>
  <si>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</si>
  <si>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</si>
  <si>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</si>
  <si>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</si>
  <si>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</si>
  <si>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</si>
  <si>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</si>
  <si>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</si>
  <si>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</si>
  <si>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</si>
  <si>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</si>
  <si>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</si>
  <si>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</si>
  <si>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</si>
  <si>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</si>
  <si>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</si>
  <si>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</si>
  <si>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</si>
  <si>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</si>
  <si>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</si>
  <si>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</si>
  <si>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</si>
  <si>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</si>
  <si>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</si>
  <si>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</si>
  <si>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</si>
  <si>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</si>
  <si>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</si>
  <si>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</si>
  <si>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</si>
  <si>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</si>
  <si>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</si>
  <si>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</si>
  <si>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</si>
  <si>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</si>
  <si>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</si>
  <si>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</si>
  <si>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</si>
  <si>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</si>
  <si>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</si>
  <si>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</si>
  <si>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</si>
  <si>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</si>
  <si>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</si>
  <si>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</si>
  <si>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</si>
  <si>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</si>
  <si>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</si>
  <si>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</si>
  <si>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</si>
  <si>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</si>
  <si>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</si>
  <si>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</si>
  <si>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</si>
  <si>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</si>
  <si>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</si>
  <si>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</si>
  <si>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</si>
  <si>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</si>
  <si>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</si>
  <si>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</si>
  <si>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</si>
  <si>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</si>
  <si>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</si>
  <si>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</si>
  <si>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</si>
  <si>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</si>
  <si>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</si>
  <si>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</si>
  <si>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</si>
  <si>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</si>
  <si>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</si>
  <si>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</si>
  <si>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</si>
  <si>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</si>
  <si>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</si>
  <si>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</si>
  <si>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</si>
  <si>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</si>
  <si>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</si>
  <si>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</si>
  <si>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</si>
  <si>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</si>
  <si>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</si>
  <si>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</si>
  <si>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</si>
  <si>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</si>
  <si>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</si>
  <si>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</si>
  <si>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</si>
  <si>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</si>
  <si>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</si>
  <si>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</si>
  <si>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</si>
  <si>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</si>
  <si>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</si>
  <si>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</si>
  <si>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</si>
  <si>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</si>
  <si>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</si>
  <si>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</si>
  <si>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</si>
  <si>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</si>
  <si>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</si>
  <si>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</si>
  <si>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</si>
  <si>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</si>
  <si>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</si>
  <si>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</si>
  <si>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</si>
  <si>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</si>
  <si>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</si>
  <si>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</si>
  <si>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</si>
  <si>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</si>
  <si>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</si>
  <si>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</si>
  <si>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</si>
  <si>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</si>
  <si>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</si>
  <si>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</si>
  <si>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</si>
  <si>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</si>
  <si>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</si>
  <si>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</si>
  <si>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</si>
  <si>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</si>
  <si>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</si>
  <si>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</si>
  <si>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</si>
  <si>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</si>
  <si>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</si>
  <si>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</si>
  <si>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</si>
  <si>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</si>
  <si>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</si>
  <si>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</si>
  <si>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</si>
  <si>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</si>
  <si>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</si>
  <si>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</si>
  <si>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</si>
  <si>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</si>
  <si>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</si>
  <si>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</si>
  <si>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</si>
  <si>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</si>
  <si>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</si>
  <si>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</si>
  <si>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</si>
  <si>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</si>
  <si>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</si>
  <si>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</si>
  <si>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</si>
  <si>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</si>
  <si>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</si>
  <si>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</si>
  <si>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</si>
  <si>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</si>
  <si>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</si>
  <si>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</si>
  <si>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</si>
  <si>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</si>
  <si>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</si>
  <si>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</si>
  <si>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</si>
  <si>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</si>
  <si>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</si>
  <si>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</si>
  <si>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</si>
  <si>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</si>
  <si>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</si>
  <si>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</si>
  <si>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</si>
  <si>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</si>
  <si>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</si>
  <si>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</si>
  <si>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</si>
  <si>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</si>
  <si>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</si>
  <si>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</si>
  <si>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</si>
  <si>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</si>
  <si>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</si>
  <si>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</si>
  <si>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</si>
  <si>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</si>
  <si>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</si>
  <si>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</si>
  <si>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</si>
  <si>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</si>
  <si>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</si>
  <si>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</si>
  <si>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</si>
  <si>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</si>
  <si>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</si>
  <si>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</si>
  <si>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</si>
  <si>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</si>
  <si>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</si>
  <si>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</si>
  <si>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</si>
  <si>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</si>
  <si>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</si>
  <si>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</si>
  <si>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</si>
  <si>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</si>
  <si>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</si>
  <si>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</si>
  <si>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</si>
  <si>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</si>
  <si>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</si>
  <si>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</si>
  <si>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</si>
  <si>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</si>
  <si>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</si>
  <si>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</si>
  <si>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</si>
  <si>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</si>
  <si>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</si>
  <si>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</si>
  <si>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</si>
  <si>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</si>
  <si>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</si>
  <si>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</si>
  <si>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</si>
  <si>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</si>
  <si>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</si>
  <si>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</si>
  <si>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</si>
  <si>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</si>
  <si>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</si>
  <si>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</si>
  <si>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</si>
  <si>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</si>
  <si>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</si>
  <si>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</si>
  <si>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</si>
  <si>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</si>
  <si>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</si>
  <si>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</si>
  <si>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</si>
  <si>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</si>
  <si>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</si>
  <si>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</si>
  <si>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</si>
  <si>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</si>
  <si>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</si>
  <si>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</si>
  <si>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</si>
  <si>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</si>
  <si>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</si>
  <si>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</si>
  <si>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</si>
  <si>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</si>
  <si>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</si>
  <si>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</si>
  <si>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</si>
  <si>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</si>
  <si>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</si>
  <si>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</si>
  <si>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</si>
  <si>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</si>
  <si>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</si>
  <si>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</si>
  <si>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</si>
  <si>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</si>
  <si>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</si>
  <si>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</si>
  <si>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</si>
  <si>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</si>
  <si>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</si>
  <si>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</si>
  <si>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</si>
  <si>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</si>
  <si>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</si>
  <si>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</si>
  <si>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</si>
  <si>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</si>
  <si>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</si>
  <si>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</si>
  <si>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</si>
  <si>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</si>
  <si>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</si>
  <si>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</si>
  <si>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</si>
  <si>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</si>
  <si>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</si>
  <si>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</si>
  <si>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</si>
  <si>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</si>
  <si>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</si>
  <si>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</si>
  <si>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</si>
  <si>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</si>
  <si>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</si>
  <si>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</si>
  <si>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</si>
  <si>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</si>
  <si>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</si>
  <si>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</si>
  <si>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</si>
  <si>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</si>
  <si>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</si>
  <si>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</si>
  <si>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</si>
  <si>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</si>
  <si>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</si>
  <si>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</si>
  <si>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</si>
  <si>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</si>
  <si>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</si>
  <si>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</si>
  <si>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</si>
  <si>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</si>
  <si>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</si>
  <si>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</si>
  <si>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</si>
  <si>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</si>
  <si>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</si>
  <si>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</si>
  <si>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</si>
  <si>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</si>
  <si>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</si>
  <si>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</si>
  <si>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</si>
  <si>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</si>
  <si>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</si>
  <si>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</si>
  <si>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</si>
  <si>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</si>
  <si>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</si>
  <si>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</si>
  <si>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</si>
  <si>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</si>
  <si>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</si>
  <si>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</si>
  <si>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</si>
  <si>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</si>
  <si>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</si>
  <si>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</si>
  <si>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</si>
  <si>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</si>
  <si>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</si>
  <si>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</si>
  <si>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</si>
  <si>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</si>
  <si>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</si>
  <si>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</si>
  <si>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</si>
  <si>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</si>
  <si>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</si>
  <si>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</si>
  <si>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</si>
  <si>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</si>
  <si>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</si>
  <si>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</si>
  <si>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</si>
  <si>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</si>
  <si>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</si>
  <si>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</si>
  <si>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</si>
  <si>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</si>
  <si>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</si>
  <si>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</si>
  <si>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</si>
  <si>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</si>
  <si>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</si>
  <si>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</si>
  <si>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</si>
  <si>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</si>
  <si>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</si>
  <si>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</si>
  <si>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</si>
  <si>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</si>
  <si>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</si>
  <si>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</si>
  <si>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</si>
  <si>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</si>
  <si>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</si>
  <si>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</si>
  <si>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</si>
  <si>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</si>
  <si>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</si>
  <si>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</si>
  <si>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</si>
  <si>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</si>
  <si>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</si>
  <si>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</si>
  <si>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</si>
  <si>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</si>
  <si>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</si>
  <si>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</si>
  <si>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</si>
  <si>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</si>
  <si>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</si>
  <si>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</si>
  <si>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</si>
  <si>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</si>
  <si>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</si>
  <si>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</si>
  <si>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</si>
  <si>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</si>
  <si>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</si>
  <si>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</si>
  <si>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</si>
  <si>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</si>
  <si>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</si>
  <si>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</si>
  <si>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</si>
  <si>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</si>
  <si>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</si>
  <si>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</si>
  <si>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</si>
  <si>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</si>
  <si>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</si>
  <si>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</si>
  <si>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</si>
  <si>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</si>
  <si>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</si>
  <si>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</si>
  <si>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</si>
  <si>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</si>
  <si>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</si>
  <si>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</si>
  <si>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</si>
  <si>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</si>
  <si>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</si>
  <si>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</si>
  <si>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</si>
  <si>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</si>
  <si>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</si>
  <si>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</si>
  <si>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</si>
  <si>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</si>
  <si>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</si>
  <si>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</si>
  <si>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</si>
  <si>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</si>
  <si>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</si>
  <si>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</si>
  <si>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</si>
  <si>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</si>
  <si>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</si>
  <si>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</si>
  <si>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</si>
  <si>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</si>
  <si>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</si>
  <si>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</si>
  <si>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</si>
  <si>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</si>
  <si>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</si>
  <si>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</si>
  <si>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</si>
  <si>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</si>
  <si>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</si>
  <si>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</si>
  <si>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</si>
  <si>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</si>
  <si>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</si>
  <si>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</si>
  <si>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</si>
  <si>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</si>
  <si>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</si>
  <si>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</si>
  <si>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</si>
  <si>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</si>
  <si>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</si>
  <si>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</si>
  <si>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</si>
  <si>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</si>
  <si>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</si>
  <si>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</si>
  <si>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</si>
  <si>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</si>
  <si>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</si>
  <si>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</si>
  <si>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</si>
  <si>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</si>
  <si>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</si>
  <si>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</si>
  <si>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</si>
  <si>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</si>
  <si>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</si>
  <si>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</si>
  <si>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</si>
  <si>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</si>
  <si>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</si>
  <si>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</si>
  <si>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</si>
  <si>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</si>
  <si>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</si>
  <si>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</si>
  <si>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</si>
  <si>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</si>
  <si>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</si>
  <si>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</si>
  <si>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</si>
  <si>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</si>
  <si>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</si>
  <si>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</si>
  <si>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</si>
  <si>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</si>
  <si>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</si>
  <si>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</si>
  <si>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</si>
  <si>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</si>
  <si>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</si>
  <si>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</si>
  <si>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</si>
  <si>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</si>
  <si>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</si>
  <si>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</si>
  <si>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</si>
  <si>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</si>
  <si>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</si>
  <si>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</si>
  <si>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</si>
  <si>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</si>
  <si>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</si>
  <si>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</si>
  <si>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</si>
  <si>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</si>
  <si>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</si>
  <si>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</si>
  <si>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</si>
  <si>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</si>
  <si>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</si>
  <si>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</si>
  <si>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</si>
  <si>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</si>
  <si>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</si>
  <si>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</si>
  <si>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</si>
  <si>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</si>
  <si>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</si>
  <si>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</si>
  <si>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</si>
  <si>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</si>
  <si>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</si>
  <si>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</si>
  <si>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</si>
  <si>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</si>
  <si>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</si>
  <si>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</si>
  <si>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</si>
  <si>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</si>
  <si>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</si>
  <si>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</si>
  <si>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</si>
  <si>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</si>
  <si>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</si>
  <si>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</si>
  <si>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</si>
  <si>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</si>
  <si>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</si>
  <si>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</si>
  <si>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</si>
  <si>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</si>
  <si>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</si>
  <si>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</si>
  <si>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</si>
  <si>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</si>
  <si>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</si>
  <si>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</si>
  <si>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</si>
  <si>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</si>
  <si>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</si>
  <si>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</si>
  <si>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</si>
  <si>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</si>
  <si>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</si>
  <si>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</si>
  <si>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</si>
  <si>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</si>
  <si>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</si>
  <si>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</si>
  <si>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</si>
  <si>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</si>
  <si>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</si>
  <si>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</si>
  <si>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</si>
  <si>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</si>
  <si>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</si>
  <si>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</si>
  <si>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</si>
  <si>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</si>
  <si>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</si>
  <si>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</si>
  <si>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</si>
  <si>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</si>
  <si>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</si>
  <si>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</si>
  <si>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</si>
  <si>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</si>
  <si>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</si>
  <si>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</si>
  <si>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</si>
  <si>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</si>
  <si>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</si>
  <si>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</si>
  <si>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</si>
  <si>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</si>
  <si>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</si>
  <si>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</si>
  <si>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</si>
  <si>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</si>
  <si>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</si>
  <si>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</si>
  <si>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</si>
  <si>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</si>
  <si>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</si>
  <si>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</si>
  <si>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</si>
  <si>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</si>
  <si>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</si>
  <si>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</si>
  <si>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</si>
  <si>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</si>
  <si>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</si>
  <si>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</si>
  <si>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</si>
  <si>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</si>
  <si>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</si>
  <si>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</si>
  <si>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</si>
  <si>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</si>
  <si>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</si>
  <si>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</si>
  <si>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</si>
  <si>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</si>
  <si>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</si>
  <si>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</si>
  <si>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</si>
  <si>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</si>
  <si>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</si>
  <si>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</si>
  <si>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</si>
  <si>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</si>
  <si>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</si>
  <si>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</si>
  <si>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</si>
  <si>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</si>
  <si>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</si>
  <si>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</si>
  <si>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</si>
  <si>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</si>
  <si>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</si>
  <si>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</si>
  <si>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</si>
  <si>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</si>
  <si>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</si>
  <si>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</si>
  <si>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</si>
  <si>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</si>
  <si>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</si>
  <si>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</si>
  <si>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</si>
  <si>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</si>
  <si>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</si>
  <si>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</si>
  <si>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</si>
  <si>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</si>
  <si>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</si>
  <si>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</si>
  <si>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</si>
  <si>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</si>
  <si>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</si>
  <si>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</si>
  <si>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</si>
  <si>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</si>
  <si>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</si>
  <si>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</si>
  <si>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</si>
  <si>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</si>
  <si>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</si>
  <si>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</si>
  <si>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</si>
  <si>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</si>
  <si>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</si>
  <si>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</si>
  <si>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</si>
  <si>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</si>
  <si>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</si>
  <si>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</si>
  <si>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</si>
  <si>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</si>
  <si>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</si>
  <si>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</si>
  <si>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</si>
  <si>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</si>
  <si>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</si>
  <si>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</si>
  <si>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</si>
  <si>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</si>
  <si>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</si>
  <si>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</si>
  <si>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</si>
  <si>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</si>
  <si>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</si>
  <si>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</si>
  <si>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</si>
  <si>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</si>
  <si>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</si>
  <si>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</si>
  <si>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</si>
  <si>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</si>
  <si>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</si>
  <si>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</si>
  <si>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</si>
  <si>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</si>
  <si>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</si>
  <si>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</si>
  <si>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</si>
  <si>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</si>
  <si>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</si>
  <si>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</si>
  <si>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</si>
  <si>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</si>
  <si>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</si>
  <si>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</si>
  <si>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</si>
  <si>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</si>
  <si>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</si>
  <si>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</si>
  <si>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</si>
  <si>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</si>
  <si>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</si>
  <si>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</si>
  <si>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</si>
  <si>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</si>
  <si>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</si>
  <si>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</si>
  <si>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</si>
  <si>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</si>
  <si>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</si>
  <si>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</si>
  <si>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</si>
  <si>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</si>
  <si>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</si>
  <si>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</si>
  <si>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</si>
  <si>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</si>
  <si>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</si>
  <si>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</si>
  <si>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</si>
  <si>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</si>
  <si>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</si>
  <si>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</si>
  <si>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</si>
  <si>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</si>
  <si>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</si>
  <si>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</si>
  <si>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</si>
  <si>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</si>
  <si>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</si>
  <si>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</si>
  <si>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</si>
  <si>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</si>
  <si>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</si>
  <si>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</si>
  <si>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</si>
  <si>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</si>
  <si>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</si>
  <si>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</si>
  <si>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</si>
  <si>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</si>
  <si>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</si>
  <si>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</si>
  <si>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</si>
  <si>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</si>
  <si>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</si>
  <si>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</si>
  <si>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</si>
  <si>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</si>
  <si>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</si>
  <si>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</si>
  <si>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</si>
  <si>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</si>
  <si>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</si>
  <si>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</si>
  <si>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</si>
  <si>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</si>
  <si>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</si>
  <si>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</si>
  <si>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</si>
  <si>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</si>
  <si>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</si>
  <si>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</si>
  <si>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</si>
  <si>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</si>
  <si>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</si>
  <si>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</si>
  <si>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</si>
  <si>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</si>
  <si>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</si>
  <si>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</si>
  <si>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</si>
  <si>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</si>
  <si>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</si>
  <si>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</si>
  <si>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</si>
  <si>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</si>
  <si>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</si>
  <si>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</si>
  <si>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</si>
  <si>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</si>
  <si>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</si>
  <si>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</si>
  <si>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</si>
  <si>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</si>
  <si>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</si>
  <si>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</si>
  <si>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</si>
  <si>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</si>
  <si>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</si>
  <si>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</si>
  <si>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</si>
  <si>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</si>
  <si>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</si>
  <si>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</si>
  <si>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</si>
  <si>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</si>
  <si>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</si>
  <si>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</si>
  <si>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</si>
  <si>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</si>
  <si>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</si>
  <si>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</si>
  <si>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</si>
  <si>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</si>
  <si>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</si>
  <si>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</si>
  <si>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</si>
  <si>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</si>
  <si>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</si>
  <si>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</si>
  <si>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</si>
  <si>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</si>
  <si>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</si>
  <si>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</si>
  <si>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</si>
  <si>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</si>
  <si>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</si>
  <si>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</si>
  <si>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</si>
  <si>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</si>
  <si>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</si>
  <si>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</si>
  <si>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</si>
  <si>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</si>
  <si>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</si>
  <si>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</si>
  <si>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</si>
  <si>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</si>
  <si>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</si>
  <si>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</si>
  <si>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</si>
  <si>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</si>
  <si>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</si>
  <si>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</si>
  <si>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</si>
  <si>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</si>
  <si>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</si>
  <si>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</si>
  <si>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</si>
  <si>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</si>
  <si>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</si>
  <si>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</si>
  <si>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</si>
  <si>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</si>
  <si>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</si>
  <si>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</si>
  <si>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</si>
  <si>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</si>
  <si>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</si>
  <si>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</si>
  <si>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</si>
  <si>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</si>
  <si>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</si>
  <si>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</si>
  <si>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</si>
  <si>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</si>
  <si>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</si>
  <si>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</si>
  <si>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</si>
  <si>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</si>
  <si>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</si>
  <si>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</si>
  <si>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</si>
  <si>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</si>
  <si>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</si>
  <si>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</si>
  <si>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</si>
  <si>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</si>
  <si>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</si>
  <si>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</si>
  <si>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</si>
  <si>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</si>
  <si>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</si>
  <si>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</si>
  <si>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</si>
  <si>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</si>
  <si>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</si>
  <si>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</si>
  <si>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</si>
  <si>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</si>
  <si>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</si>
  <si>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</si>
  <si>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</si>
  <si>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</si>
  <si>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</si>
  <si>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</si>
  <si>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</si>
  <si>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</si>
  <si>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</si>
  <si>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</si>
  <si>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</si>
  <si>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</si>
  <si>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</si>
  <si>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</si>
  <si>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</si>
  <si>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</si>
  <si>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</si>
  <si>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</si>
  <si>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</si>
  <si>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</si>
  <si>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</si>
  <si>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</si>
  <si>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</si>
  <si>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</si>
  <si>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</si>
  <si>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</si>
  <si>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</si>
  <si>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</si>
  <si>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</si>
  <si>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</si>
  <si>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</si>
  <si>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</si>
  <si>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</si>
  <si>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</si>
  <si>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</si>
  <si>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</si>
  <si>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</si>
  <si>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</si>
  <si>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</si>
  <si>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</si>
  <si>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</si>
  <si>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</si>
  <si>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</si>
  <si>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</si>
  <si>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</si>
  <si>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</si>
  <si>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</si>
  <si>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</si>
  <si>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</si>
  <si>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</si>
  <si>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</si>
  <si>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</si>
  <si>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</si>
  <si>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</si>
  <si>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</si>
  <si>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</si>
  <si>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</si>
  <si>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</si>
  <si>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</si>
  <si>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</si>
  <si>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</si>
  <si>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</si>
  <si>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</si>
  <si>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</si>
  <si>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</si>
  <si>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</si>
  <si>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</si>
  <si>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</si>
  <si>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</si>
  <si>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</si>
  <si>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</si>
  <si>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</si>
  <si>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</si>
  <si>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</si>
  <si>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</si>
  <si>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</si>
  <si>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</si>
  <si>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</si>
  <si>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</si>
  <si>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</si>
  <si>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</si>
  <si>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</si>
  <si>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</si>
  <si>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</si>
  <si>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</si>
  <si>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</si>
  <si>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</si>
  <si>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</si>
  <si>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</si>
  <si>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</si>
  <si>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</si>
  <si>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</si>
  <si>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</si>
  <si>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</si>
  <si>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</si>
  <si>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</si>
  <si>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</si>
  <si>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</si>
  <si>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</si>
  <si>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</si>
  <si>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</si>
  <si>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</si>
  <si>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</si>
  <si>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</si>
  <si>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</si>
  <si>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</si>
  <si>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</si>
  <si>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</si>
  <si>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</si>
  <si>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</si>
  <si>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</si>
  <si>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</si>
  <si>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</si>
  <si>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</si>
  <si>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</si>
  <si>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</si>
  <si>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</si>
  <si>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</si>
  <si>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</si>
  <si>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</si>
  <si>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</si>
  <si>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</si>
  <si>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</si>
  <si>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</si>
  <si>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</si>
  <si>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</si>
  <si>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</si>
  <si>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</si>
  <si>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</si>
  <si>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</si>
  <si>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</si>
  <si>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</si>
  <si>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</si>
  <si>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</si>
  <si>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</si>
  <si>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</si>
  <si>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</si>
  <si>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</si>
  <si>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</si>
  <si>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</si>
  <si>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</si>
  <si>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</si>
  <si>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</si>
  <si>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</si>
  <si>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</si>
  <si>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</si>
  <si>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</si>
  <si>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</si>
  <si>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</si>
  <si>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</si>
  <si>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</si>
  <si>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</si>
  <si>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</si>
  <si>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</si>
  <si>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</si>
  <si>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</si>
  <si>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</si>
  <si>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</si>
  <si>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</si>
  <si>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</si>
  <si>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</si>
  <si>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</si>
  <si>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</si>
  <si>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</si>
  <si>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</si>
  <si>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</si>
  <si>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</si>
  <si>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</si>
  <si>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</si>
  <si>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</si>
  <si>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</si>
  <si>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</si>
  <si>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</si>
  <si>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</si>
  <si>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</si>
  <si>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</si>
  <si>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</si>
  <si>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</si>
  <si>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</si>
  <si>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</si>
  <si>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</si>
  <si>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</si>
  <si>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</si>
  <si>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</si>
  <si>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</si>
  <si>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</si>
  <si>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</si>
  <si>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</si>
  <si>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</si>
  <si>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</si>
  <si>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</si>
  <si>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</si>
  <si>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</si>
  <si>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</si>
  <si>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</si>
  <si>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</si>
  <si>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</si>
  <si>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</si>
  <si>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</si>
  <si>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</si>
  <si>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</si>
  <si>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</si>
  <si>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</si>
  <si>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</si>
  <si>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</si>
  <si>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</si>
  <si>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</si>
  <si>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</si>
  <si>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</si>
  <si>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</si>
  <si>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</si>
  <si>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</si>
  <si>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</si>
  <si>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</si>
  <si>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</si>
  <si>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</si>
  <si>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</si>
  <si>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</si>
  <si>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</si>
  <si>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</si>
  <si>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</si>
  <si>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</si>
  <si>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</si>
  <si>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</si>
  <si>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</si>
  <si>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</si>
  <si>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</si>
  <si>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</si>
  <si>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</si>
  <si>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</si>
  <si>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</si>
  <si>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</si>
  <si>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</si>
  <si>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</si>
  <si>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</si>
  <si>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</si>
  <si>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</si>
  <si>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</si>
  <si>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</si>
  <si>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</si>
  <si>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</si>
  <si>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</si>
  <si>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</si>
  <si>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</si>
  <si>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</si>
  <si>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</si>
  <si>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</si>
  <si>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</si>
  <si>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</si>
  <si>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</si>
  <si>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</si>
  <si>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</si>
  <si>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</si>
  <si>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</si>
  <si>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</si>
  <si>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</si>
  <si>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</si>
  <si>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</si>
  <si>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</si>
  <si>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</si>
  <si>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</si>
  <si>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</si>
  <si>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</si>
  <si>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</si>
  <si>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</si>
  <si>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</si>
  <si>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</si>
  <si>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</si>
  <si>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</si>
  <si>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</si>
  <si>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</si>
  <si>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</si>
  <si>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</si>
  <si>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</si>
  <si>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</si>
  <si>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</si>
  <si>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</si>
  <si>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</si>
  <si>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</si>
  <si>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</si>
  <si>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</si>
  <si>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</si>
  <si>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</si>
  <si>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</si>
  <si>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</si>
  <si>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</si>
  <si>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</si>
  <si>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</si>
  <si>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</si>
  <si>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</si>
  <si>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</si>
  <si>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</si>
  <si>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</si>
  <si>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</si>
  <si>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</si>
  <si>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</si>
  <si>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</si>
  <si>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</si>
  <si>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</si>
  <si>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</si>
  <si>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</si>
  <si>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</si>
  <si>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</si>
  <si>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</si>
  <si>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</si>
  <si>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</si>
  <si>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</si>
  <si>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</si>
  <si>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</si>
  <si>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</si>
  <si>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</si>
  <si>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</si>
  <si>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</si>
  <si>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</si>
  <si>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</si>
  <si>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</si>
  <si>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</si>
  <si>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</si>
  <si>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</si>
  <si>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</si>
  <si>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</si>
  <si>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</si>
  <si>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</si>
  <si>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</si>
  <si>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</si>
  <si>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</si>
  <si>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</si>
  <si>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</si>
  <si>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</si>
  <si>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</si>
  <si>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</si>
  <si>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</si>
  <si>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</si>
  <si>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</si>
  <si>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</si>
  <si>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</si>
  <si>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</si>
  <si>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</si>
  <si>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</si>
  <si>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</si>
  <si>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</si>
  <si>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</si>
  <si>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</si>
  <si>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</si>
  <si>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</si>
  <si>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</si>
  <si>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</si>
  <si>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</si>
  <si>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</si>
  <si>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</si>
  <si>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</si>
  <si>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</si>
  <si>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</si>
  <si>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</si>
  <si>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</si>
  <si>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</si>
  <si>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</si>
  <si>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</si>
  <si>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</si>
  <si>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</si>
  <si>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</si>
  <si>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</si>
  <si>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</si>
  <si>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</si>
  <si>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</si>
  <si>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</si>
  <si>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</si>
  <si>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</si>
  <si>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</si>
  <si>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</si>
  <si>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</si>
  <si>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</si>
  <si>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</si>
  <si>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</si>
  <si>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</si>
  <si>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</si>
  <si>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</si>
  <si>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</si>
  <si>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</si>
  <si>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</si>
  <si>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</si>
  <si>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</si>
  <si>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</si>
  <si>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</si>
  <si>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</si>
  <si>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</si>
  <si>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</si>
  <si>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</si>
  <si>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</si>
  <si>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</si>
  <si>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</si>
  <si>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</si>
  <si>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</si>
  <si>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</si>
  <si>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</si>
  <si>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</si>
  <si>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</si>
  <si>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</si>
  <si>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</si>
  <si>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</si>
  <si>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</si>
  <si>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</si>
  <si>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</si>
  <si>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</si>
  <si>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</si>
  <si>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</si>
  <si>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</si>
  <si>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</si>
  <si>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</si>
  <si>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</si>
  <si>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</si>
  <si>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</si>
  <si>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</si>
  <si>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</si>
  <si>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</si>
  <si>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</si>
  <si>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</si>
  <si>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</si>
  <si>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</si>
  <si>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</si>
  <si>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</si>
  <si>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</si>
  <si>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</si>
  <si>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</si>
  <si>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</si>
  <si>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</si>
  <si>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</si>
  <si>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</si>
  <si>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</si>
  <si>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</si>
  <si>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</si>
  <si>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</si>
  <si>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</si>
  <si>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</si>
  <si>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</si>
  <si>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</si>
  <si>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</si>
  <si>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</si>
  <si>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</si>
  <si>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</si>
  <si>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</si>
  <si>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</si>
  <si>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</si>
  <si>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</si>
  <si>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</si>
  <si>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</si>
  <si>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</si>
  <si>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</si>
  <si>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</si>
  <si>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</si>
  <si>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</si>
  <si>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</si>
  <si>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</si>
  <si>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</si>
  <si>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</si>
  <si>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</si>
  <si>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</si>
  <si>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</si>
  <si>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</si>
  <si>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</si>
  <si>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</si>
  <si>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</si>
  <si>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</si>
  <si>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</si>
  <si>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</si>
  <si>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</si>
  <si>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</si>
  <si>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</si>
  <si>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</si>
  <si>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</si>
  <si>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</si>
  <si>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</si>
  <si>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</si>
  <si>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</si>
  <si>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</si>
  <si>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</si>
  <si>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</si>
  <si>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</si>
  <si>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</si>
  <si>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</si>
  <si>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</si>
  <si>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</si>
  <si>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</si>
  <si>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</si>
  <si>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</si>
  <si>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</si>
  <si>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</si>
  <si>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</si>
  <si>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</si>
  <si>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</si>
  <si>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</si>
  <si>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</si>
  <si>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</si>
  <si>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</si>
  <si>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</si>
  <si>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</si>
  <si>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</si>
  <si>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</si>
  <si>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</si>
  <si>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</si>
  <si>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</si>
  <si>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</si>
  <si>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</si>
  <si>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</si>
  <si>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</si>
  <si>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</si>
  <si>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</si>
  <si>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</si>
  <si>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</si>
  <si>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</si>
  <si>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</si>
  <si>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</si>
  <si>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</si>
  <si>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</si>
  <si>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</si>
  <si>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</si>
  <si>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</si>
  <si>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</si>
  <si>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</si>
  <si>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</si>
  <si>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</si>
  <si>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</si>
  <si>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</si>
  <si>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</si>
  <si>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</si>
  <si>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</si>
  <si>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</si>
  <si>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</si>
  <si>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</si>
  <si>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</si>
  <si>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</si>
  <si>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</si>
  <si>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</si>
  <si>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</si>
  <si>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</si>
  <si>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</si>
  <si>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</si>
  <si>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</si>
  <si>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</si>
  <si>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</si>
  <si>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</si>
  <si>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</si>
  <si>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</si>
  <si>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</si>
  <si>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</si>
  <si>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</si>
  <si>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</si>
  <si>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</si>
  <si>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</si>
  <si>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</si>
  <si>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</si>
  <si>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</si>
  <si>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</si>
  <si>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</si>
  <si>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</si>
  <si>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</si>
  <si>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</si>
  <si>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</si>
  <si>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</si>
  <si>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</si>
  <si>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</si>
  <si>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</si>
  <si>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</si>
  <si>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</si>
  <si>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</si>
  <si>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</si>
  <si>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</si>
  <si>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</si>
  <si>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</si>
  <si>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</si>
  <si>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</si>
  <si>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</si>
  <si>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</si>
  <si>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</si>
  <si>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</si>
  <si>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</si>
  <si>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</si>
  <si>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</si>
  <si>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</si>
  <si>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</si>
  <si>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</si>
  <si>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</si>
  <si>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</si>
  <si>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</si>
  <si>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</si>
  <si>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</si>
  <si>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</si>
  <si>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</si>
  <si>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</si>
  <si>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</si>
  <si>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</si>
  <si>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</si>
  <si>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</si>
  <si>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</si>
  <si>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</si>
  <si>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</si>
  <si>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</si>
  <si>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</si>
  <si>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</si>
  <si>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</si>
  <si>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</si>
  <si>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</si>
  <si>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</si>
  <si>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</si>
  <si>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</si>
  <si>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</si>
  <si>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</si>
  <si>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</si>
  <si>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</si>
  <si>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</si>
  <si>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</si>
  <si>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</si>
  <si>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</si>
  <si>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</si>
  <si>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</si>
  <si>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</si>
  <si>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</si>
  <si>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</si>
  <si>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</si>
  <si>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</si>
  <si>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</si>
  <si>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</si>
  <si>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</si>
  <si>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</si>
  <si>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</si>
  <si>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</si>
  <si>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</si>
  <si>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</si>
  <si>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</si>
  <si>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</si>
  <si>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</si>
  <si>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</si>
  <si>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</si>
  <si>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</si>
  <si>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</si>
  <si>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</si>
  <si>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</si>
  <si>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</si>
  <si>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</si>
  <si>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</si>
  <si>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</si>
  <si>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</si>
  <si>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</si>
  <si>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</si>
  <si>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</si>
  <si>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</si>
  <si>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</si>
  <si>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</si>
  <si>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</si>
  <si>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</si>
  <si>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</si>
  <si>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</si>
  <si>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</si>
  <si>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</si>
  <si>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</si>
  <si>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</si>
  <si>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</si>
  <si>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</si>
  <si>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</si>
  <si>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</si>
  <si>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</si>
  <si>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</si>
  <si>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</si>
  <si>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</si>
  <si>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</si>
  <si>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</si>
  <si>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</si>
  <si>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</si>
  <si>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</si>
  <si>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</si>
  <si>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</si>
  <si>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</si>
  <si>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</si>
  <si>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</si>
  <si>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</si>
  <si>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</si>
  <si>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</si>
  <si>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</si>
  <si>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</si>
  <si>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</si>
  <si>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</si>
  <si>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</si>
  <si>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</si>
  <si>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</si>
  <si>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</si>
  <si>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</si>
  <si>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</si>
  <si>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</si>
  <si>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</si>
  <si>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</si>
  <si>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</si>
  <si>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</si>
  <si>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</si>
  <si>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</si>
  <si>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</si>
  <si>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</si>
  <si>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</si>
  <si>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</si>
  <si>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</si>
  <si>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</si>
  <si>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</si>
  <si>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</si>
  <si>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</si>
  <si>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</si>
  <si>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</si>
  <si>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</si>
  <si>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</si>
  <si>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</si>
  <si>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</si>
  <si>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</si>
  <si>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</si>
  <si>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</si>
  <si>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</si>
  <si>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</si>
  <si>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</si>
  <si>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</si>
  <si>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</si>
  <si>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</si>
  <si>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</si>
  <si>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</si>
  <si>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</si>
  <si>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</si>
  <si>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</si>
  <si>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</si>
  <si>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</si>
  <si>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</si>
  <si>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</si>
  <si>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</si>
  <si>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</si>
  <si>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</si>
  <si>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</si>
  <si>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</si>
  <si>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</si>
  <si>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</si>
  <si>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</si>
  <si>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</si>
  <si>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</si>
  <si>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</si>
  <si>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</si>
  <si>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</si>
  <si>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</si>
  <si>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</si>
  <si>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</si>
  <si>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</si>
  <si>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</si>
  <si>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</si>
  <si>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</si>
  <si>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</si>
  <si>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</si>
  <si>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</si>
  <si>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</si>
  <si>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</si>
  <si>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</si>
  <si>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</si>
  <si>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</si>
  <si>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</si>
  <si>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</si>
  <si>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</si>
  <si>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</si>
  <si>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</si>
  <si>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</si>
  <si>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</si>
  <si>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</si>
  <si>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</si>
  <si>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</si>
  <si>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</si>
  <si>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</si>
  <si>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</si>
  <si>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</si>
  <si>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</si>
  <si>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</si>
  <si>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</si>
  <si>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</si>
  <si>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</si>
  <si>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</si>
  <si>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</si>
  <si>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</si>
  <si>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</si>
  <si>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</si>
  <si>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</si>
  <si>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</si>
  <si>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</si>
  <si>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</si>
  <si>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</si>
  <si>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</si>
  <si>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</si>
  <si>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</si>
  <si>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</si>
  <si>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</si>
  <si>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</si>
  <si>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</si>
  <si>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</si>
  <si>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</si>
  <si>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</si>
  <si>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</si>
  <si>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</si>
  <si>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</si>
  <si>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</si>
  <si>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</si>
  <si>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</si>
  <si>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</si>
  <si>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</si>
  <si>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</si>
  <si>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</si>
  <si>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</si>
  <si>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</si>
  <si>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</si>
  <si>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</si>
  <si>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</si>
  <si>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</si>
  <si>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</si>
  <si>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</si>
  <si>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</si>
  <si>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</si>
  <si>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</si>
  <si>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</si>
  <si>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</si>
  <si>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</si>
  <si>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</si>
  <si>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</si>
  <si>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</si>
  <si>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</si>
  <si>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</si>
  <si>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</si>
  <si>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</si>
  <si>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</si>
  <si>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</si>
  <si>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</si>
  <si>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</si>
  <si>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</si>
  <si>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</si>
  <si>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</si>
  <si>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</si>
  <si>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</si>
  <si>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</si>
  <si>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</si>
  <si>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</si>
  <si>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</si>
  <si>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</si>
  <si>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</si>
  <si>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</si>
  <si>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</si>
  <si>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</si>
  <si>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</si>
  <si>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</si>
  <si>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</si>
  <si>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</si>
  <si>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</si>
  <si>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</si>
  <si>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</si>
  <si>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</si>
  <si>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</si>
  <si>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</si>
  <si>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</si>
  <si>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</si>
  <si>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</si>
  <si>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</si>
  <si>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</si>
  <si>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</si>
  <si>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</si>
  <si>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</si>
  <si>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</si>
  <si>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</si>
  <si>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</si>
  <si>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</si>
  <si>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</si>
  <si>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</si>
  <si>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</si>
  <si>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</si>
  <si>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</si>
  <si>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</si>
  <si>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</si>
  <si>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</si>
  <si>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</si>
  <si>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</si>
  <si>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</si>
  <si>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</si>
  <si>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</si>
  <si>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</si>
  <si>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</si>
  <si>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</si>
  <si>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</si>
  <si>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</si>
  <si>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</si>
  <si>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</si>
  <si>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</si>
  <si>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</si>
  <si>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</si>
  <si>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</si>
  <si>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</si>
  <si>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</si>
  <si>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</si>
  <si>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</si>
  <si>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</si>
  <si>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</si>
  <si>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</si>
  <si>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</si>
  <si>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</si>
  <si>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</si>
  <si>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</si>
  <si>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</si>
  <si>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</si>
  <si>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</si>
  <si>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</si>
  <si>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</si>
  <si>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</si>
  <si>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</si>
  <si>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</si>
  <si>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</si>
  <si>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</si>
  <si>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</si>
  <si>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</si>
  <si>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</si>
  <si>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</si>
  <si>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</si>
  <si>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</si>
  <si>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</si>
  <si>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</si>
  <si>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</si>
  <si>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</si>
  <si>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</si>
  <si>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</si>
  <si>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</si>
  <si>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</si>
  <si>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</si>
  <si>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</si>
  <si>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</si>
  <si>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</si>
  <si>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</si>
  <si>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</si>
  <si>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</si>
  <si>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</si>
  <si>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</si>
  <si>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</si>
  <si>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</si>
  <si>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</si>
  <si>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</si>
  <si>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</si>
  <si>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</si>
  <si>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</si>
  <si>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</si>
  <si>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</si>
  <si>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</si>
  <si>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</si>
  <si>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</si>
  <si>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</si>
  <si>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</si>
  <si>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</si>
  <si>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</si>
  <si>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</si>
  <si>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</si>
  <si>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</si>
  <si>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</si>
  <si>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</si>
  <si>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</si>
  <si>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</si>
  <si>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</si>
  <si>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</si>
  <si>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</si>
  <si>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</si>
  <si>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</si>
  <si>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</si>
  <si>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</si>
  <si>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</si>
  <si>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</si>
  <si>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</si>
  <si>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</si>
  <si>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</si>
  <si>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</si>
  <si>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</si>
  <si>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</si>
  <si>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</si>
  <si>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</si>
  <si>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</si>
  <si>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</si>
  <si>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</si>
  <si>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</si>
  <si>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</si>
  <si>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</si>
  <si>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</si>
  <si>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</si>
  <si>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</si>
  <si>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</si>
  <si>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</si>
  <si>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</si>
  <si>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</si>
  <si>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</si>
  <si>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</si>
  <si>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</si>
  <si>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</si>
  <si>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</si>
  <si>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</si>
  <si>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</si>
  <si>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</si>
  <si>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</si>
  <si>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</si>
  <si>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</si>
  <si>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</si>
  <si>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</si>
  <si>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</si>
  <si>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</si>
  <si>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</si>
  <si>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</si>
  <si>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</si>
  <si>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</si>
  <si>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</si>
  <si>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</si>
  <si>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</si>
  <si>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</si>
  <si>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</si>
  <si>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</si>
  <si>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</si>
  <si>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</si>
  <si>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</si>
  <si>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</si>
  <si>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</si>
  <si>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</si>
  <si>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</si>
  <si>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</si>
  <si>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</si>
  <si>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</si>
  <si>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</si>
  <si>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</si>
  <si>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</si>
  <si>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</si>
  <si>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</si>
  <si>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</si>
  <si>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</si>
  <si>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</si>
  <si>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</si>
  <si>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</si>
  <si>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</si>
  <si>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</si>
  <si>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</si>
  <si>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</si>
  <si>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</si>
  <si>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</si>
  <si>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</si>
  <si>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</si>
  <si>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</si>
  <si>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</si>
  <si>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</si>
  <si>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</si>
  <si>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</si>
  <si>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</si>
  <si>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</si>
  <si>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</si>
  <si>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</si>
  <si>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</si>
  <si>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</si>
  <si>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</si>
  <si>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</si>
  <si>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</si>
  <si>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</si>
  <si>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</si>
  <si>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</si>
  <si>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</si>
  <si>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</si>
  <si>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</si>
  <si>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</si>
  <si>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</si>
  <si>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</si>
  <si>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</si>
  <si>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</si>
  <si>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</si>
  <si>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</si>
  <si>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</si>
  <si>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</si>
  <si>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</si>
  <si>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</si>
  <si>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</si>
  <si>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</si>
  <si>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</si>
  <si>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</si>
  <si>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</si>
  <si>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</si>
  <si>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</si>
  <si>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</si>
  <si>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</si>
  <si>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</si>
  <si>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</si>
  <si>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</si>
  <si>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</si>
  <si>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</si>
  <si>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</si>
  <si>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</si>
  <si>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</si>
  <si>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</si>
  <si>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</si>
  <si>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</si>
  <si>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</si>
  <si>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</si>
  <si>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</si>
  <si>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</si>
  <si>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</si>
  <si>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</si>
  <si>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</si>
  <si>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</si>
  <si>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</si>
  <si>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</si>
  <si>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</si>
  <si>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</si>
  <si>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</si>
  <si>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</si>
  <si>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</si>
  <si>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</si>
  <si>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</si>
  <si>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</si>
  <si>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</si>
  <si>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</si>
  <si>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</si>
  <si>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</si>
  <si>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</si>
  <si>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</si>
  <si>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</si>
  <si>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</si>
  <si>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</si>
  <si>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</si>
  <si>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</si>
  <si>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</si>
  <si>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</si>
  <si>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</si>
  <si>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</si>
  <si>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</si>
  <si>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</si>
  <si>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</si>
  <si>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</si>
  <si>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</si>
  <si>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</si>
  <si>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</si>
  <si>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</si>
  <si>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</si>
  <si>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</si>
  <si>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</si>
  <si>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</si>
  <si>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</si>
  <si>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</si>
  <si>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</si>
  <si>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</si>
  <si>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</si>
  <si>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</si>
  <si>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</si>
  <si>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</si>
  <si>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</si>
  <si>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</si>
  <si>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</si>
  <si>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</si>
  <si>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</si>
  <si>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</si>
  <si>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</si>
  <si>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</si>
  <si>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</si>
  <si>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</si>
  <si>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</si>
  <si>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</si>
  <si>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</si>
  <si>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</si>
  <si>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</si>
  <si>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</si>
  <si>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</si>
  <si>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</si>
  <si>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</si>
  <si>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</si>
  <si>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</si>
  <si>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</si>
  <si>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</si>
  <si>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</si>
  <si>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</si>
  <si>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</si>
  <si>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</si>
  <si>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</si>
  <si>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</si>
  <si>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</si>
  <si>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</si>
  <si>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</si>
  <si>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</si>
  <si>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</si>
  <si>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</si>
  <si>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</si>
  <si>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</si>
  <si>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</si>
  <si>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</si>
  <si>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</si>
  <si>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</si>
  <si>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</si>
  <si>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</si>
  <si>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</si>
  <si>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</si>
  <si>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</si>
  <si>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</si>
  <si>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</si>
  <si>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</si>
  <si>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</si>
  <si>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</si>
  <si>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</si>
  <si>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</si>
  <si>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</si>
  <si>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</si>
  <si>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</si>
  <si>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</si>
  <si>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</si>
  <si>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</si>
  <si>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</si>
  <si>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</si>
  <si>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</si>
  <si>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</si>
  <si>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</si>
  <si>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</si>
  <si>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</si>
  <si>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</si>
  <si>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</si>
  <si>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</si>
  <si>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</si>
  <si>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</si>
  <si>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</si>
  <si>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</si>
  <si>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</si>
  <si>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</si>
  <si>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</si>
  <si>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</si>
  <si>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</si>
  <si>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</si>
  <si>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</si>
  <si>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</si>
  <si>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</si>
  <si>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</si>
  <si>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</si>
  <si>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</si>
  <si>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</si>
  <si>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</si>
  <si>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</si>
  <si>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</si>
  <si>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</si>
  <si>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</si>
  <si>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</si>
  <si>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</si>
  <si>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</si>
  <si>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</si>
  <si>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</si>
  <si>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</si>
  <si>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</si>
  <si>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</si>
  <si>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</si>
  <si>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</si>
  <si>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</si>
  <si>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</si>
  <si>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</si>
  <si>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</si>
  <si>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</si>
  <si>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</si>
  <si>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</si>
  <si>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</si>
  <si>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</si>
  <si>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</si>
  <si>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</si>
  <si>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</si>
  <si>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</si>
  <si>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</si>
  <si>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</si>
  <si>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</si>
  <si>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</si>
  <si>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</si>
  <si>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</si>
  <si>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</si>
  <si>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</si>
  <si>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</si>
  <si>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</si>
  <si>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</si>
  <si>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</si>
  <si>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</si>
  <si>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</si>
  <si>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</si>
  <si>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</si>
  <si>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</si>
  <si>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</si>
  <si>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</si>
  <si>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</si>
  <si>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</si>
  <si>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</si>
  <si>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</si>
  <si>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</si>
  <si>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</si>
  <si>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</si>
  <si>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</si>
  <si>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</si>
  <si>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</si>
  <si>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</si>
  <si>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</si>
  <si>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</si>
  <si>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</si>
  <si>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</si>
  <si>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</si>
  <si>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</si>
  <si>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</si>
  <si>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</si>
  <si>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</si>
  <si>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</si>
  <si>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</si>
  <si>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</si>
  <si>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</si>
  <si>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</si>
  <si>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</si>
  <si>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</si>
  <si>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</si>
  <si>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</si>
  <si>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</si>
  <si>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</si>
  <si>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</si>
  <si>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</si>
  <si>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</si>
  <si>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</si>
  <si>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</si>
  <si>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</si>
  <si>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</si>
  <si>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</si>
  <si>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</si>
  <si>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</si>
  <si>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</si>
  <si>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</si>
  <si>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</si>
  <si>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</si>
  <si>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</si>
  <si>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</si>
  <si>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</si>
  <si>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</si>
  <si>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</si>
  <si>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</si>
  <si>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</si>
  <si>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</si>
  <si>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</si>
  <si>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</si>
  <si>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</si>
  <si>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</si>
  <si>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</si>
  <si>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</si>
  <si>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</si>
  <si>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</si>
  <si>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</si>
  <si>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</si>
  <si>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</si>
  <si>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</si>
  <si>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</si>
  <si>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</si>
  <si>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</si>
  <si>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</si>
  <si>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</si>
  <si>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</si>
  <si>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</si>
  <si>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</si>
  <si>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</si>
  <si>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</si>
  <si>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</si>
  <si>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</si>
  <si>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</si>
  <si>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</si>
  <si>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</si>
  <si>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</si>
  <si>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</si>
  <si>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</si>
  <si>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</si>
  <si>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</si>
  <si>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</si>
  <si>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</si>
  <si>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</si>
  <si>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</si>
  <si>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</si>
  <si>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</si>
  <si>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</si>
  <si>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</si>
  <si>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</si>
  <si>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</si>
  <si>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</si>
  <si>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</si>
  <si>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</si>
  <si>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</si>
  <si>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</si>
  <si>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</si>
  <si>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</si>
  <si>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</si>
  <si>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</si>
  <si>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</si>
  <si>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</si>
  <si>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</si>
  <si>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</si>
  <si>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</si>
  <si>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</si>
  <si>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</si>
  <si>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</si>
  <si>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</si>
  <si>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</si>
  <si>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</si>
  <si>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</si>
  <si>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</si>
  <si>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</si>
  <si>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</si>
  <si>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</si>
  <si>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</si>
  <si>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</si>
  <si>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</si>
  <si>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</si>
  <si>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</si>
  <si>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</si>
  <si>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</si>
  <si>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</si>
  <si>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</si>
  <si>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</si>
  <si>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</si>
  <si>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</si>
  <si>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</si>
  <si>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</si>
  <si>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</si>
  <si>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</si>
  <si>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</si>
  <si>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</si>
  <si>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</si>
  <si>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</si>
  <si>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</si>
  <si>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</si>
  <si>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</si>
  <si>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</si>
  <si>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</si>
  <si>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</si>
  <si>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</si>
  <si>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</si>
  <si>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</si>
  <si>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</si>
  <si>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</si>
  <si>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</si>
  <si>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</si>
  <si>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</si>
  <si>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</si>
  <si>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</si>
  <si>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</si>
  <si>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</si>
  <si>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</si>
  <si>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</si>
  <si>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</si>
  <si>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</si>
  <si>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</si>
  <si>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</si>
  <si>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</si>
  <si>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</si>
  <si>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</si>
  <si>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</si>
  <si>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</si>
  <si>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</si>
  <si>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</si>
  <si>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</si>
  <si>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</si>
  <si>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</si>
  <si>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</si>
  <si>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</si>
  <si>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</si>
  <si>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</si>
  <si>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</si>
  <si>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</si>
  <si>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</si>
  <si>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</si>
  <si>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</si>
  <si>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</si>
  <si>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</si>
  <si>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</si>
  <si>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</si>
  <si>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</si>
  <si>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</si>
  <si>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</si>
  <si>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</si>
  <si>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</si>
  <si>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</si>
  <si>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</si>
  <si>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</si>
  <si>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</si>
  <si>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</si>
  <si>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</si>
  <si>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</si>
  <si>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</si>
  <si>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</si>
  <si>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</si>
  <si>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</si>
  <si>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</si>
  <si>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</si>
  <si>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</si>
  <si>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</si>
  <si>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</si>
  <si>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</si>
  <si>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</si>
  <si>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</si>
  <si>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</si>
  <si>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</si>
  <si>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</si>
  <si>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</si>
  <si>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</si>
  <si>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</si>
  <si>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</si>
  <si>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</si>
  <si>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</si>
  <si>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</si>
  <si>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</si>
  <si>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</si>
  <si>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</si>
  <si>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</si>
  <si>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</si>
  <si>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</si>
  <si>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</si>
  <si>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</si>
  <si>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</si>
  <si>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</si>
  <si>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</si>
  <si>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</si>
  <si>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</si>
  <si>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</si>
  <si>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</si>
  <si>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</si>
  <si>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</si>
  <si>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</si>
  <si>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</si>
  <si>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</si>
  <si>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</si>
  <si>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</si>
  <si>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</si>
  <si>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</si>
  <si>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</si>
  <si>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</si>
  <si>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</si>
  <si>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</si>
  <si>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</si>
  <si>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</si>
  <si>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</si>
  <si>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</si>
  <si>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</si>
  <si>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</si>
  <si>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</si>
  <si>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</si>
  <si>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</si>
  <si>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</si>
  <si>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</si>
  <si>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</si>
  <si>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</si>
  <si>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</si>
  <si>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</si>
  <si>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</si>
  <si>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</si>
  <si>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</si>
  <si>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</si>
  <si>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</si>
  <si>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</si>
  <si>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</si>
  <si>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</si>
  <si>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</si>
  <si>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</si>
  <si>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</si>
  <si>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</si>
  <si>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</si>
  <si>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</si>
  <si>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</si>
  <si>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</si>
  <si>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</si>
  <si>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</si>
  <si>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</si>
  <si>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</si>
  <si>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</si>
  <si>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</si>
  <si>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</si>
  <si>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</si>
  <si>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</si>
  <si>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</si>
  <si>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</si>
  <si>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</si>
  <si>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</si>
  <si>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</si>
  <si>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</si>
  <si>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</si>
  <si>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</si>
  <si>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</si>
  <si>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</si>
  <si>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</si>
  <si>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</si>
  <si>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</si>
  <si>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</si>
  <si>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</si>
  <si>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</si>
  <si>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</si>
  <si>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</si>
  <si>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</si>
  <si>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</si>
  <si>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</si>
  <si>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</si>
  <si>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</si>
  <si>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</si>
  <si>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</si>
  <si>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</si>
  <si>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</si>
  <si>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</si>
  <si>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</si>
  <si>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</si>
  <si>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</si>
  <si>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</si>
  <si>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</si>
  <si>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</si>
  <si>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</si>
  <si>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</si>
  <si>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</si>
  <si>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</si>
  <si>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</si>
  <si>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</si>
  <si>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</si>
  <si>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</si>
  <si>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</si>
  <si>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</si>
  <si>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</si>
  <si>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</si>
  <si>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</si>
  <si>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</si>
  <si>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</si>
  <si>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</si>
  <si>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</si>
  <si>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</si>
  <si>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</si>
  <si>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</si>
  <si>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</si>
  <si>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</si>
  <si>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</si>
  <si>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</si>
  <si>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</si>
  <si>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</si>
  <si>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</si>
  <si>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</si>
  <si>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</si>
  <si>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</si>
  <si>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</si>
  <si>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</si>
  <si>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</si>
  <si>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</si>
  <si>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</si>
  <si>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</si>
  <si>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</si>
  <si>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</si>
  <si>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</si>
  <si>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</si>
  <si>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</si>
  <si>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</si>
  <si>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</si>
  <si>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</si>
  <si>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</si>
  <si>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</si>
  <si>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</si>
  <si>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</si>
  <si>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</si>
  <si>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</si>
  <si>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</si>
  <si>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</si>
  <si>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</si>
  <si>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</si>
  <si>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</si>
  <si>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</si>
  <si>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</si>
  <si>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</si>
  <si>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</si>
  <si>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</si>
  <si>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</si>
  <si>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</si>
  <si>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</si>
  <si>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</si>
  <si>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</si>
  <si>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</si>
  <si>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</si>
  <si>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</si>
  <si>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</si>
  <si>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</si>
  <si>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</si>
  <si>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</si>
  <si>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</si>
  <si>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</si>
  <si>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</si>
  <si>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</si>
  <si>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</si>
  <si>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</si>
  <si>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</si>
  <si>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</si>
  <si>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</si>
  <si>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</si>
  <si>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</si>
  <si>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</si>
  <si>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</si>
  <si>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</si>
  <si>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</si>
  <si>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</si>
  <si>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</si>
  <si>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</si>
  <si>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</si>
  <si>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</si>
  <si>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</si>
  <si>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</si>
  <si>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</si>
  <si>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</si>
  <si>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</si>
  <si>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</si>
  <si>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</si>
  <si>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</si>
  <si>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</si>
  <si>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</si>
  <si>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</si>
  <si>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</si>
  <si>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</si>
  <si>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</si>
  <si>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</si>
  <si>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</si>
  <si>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</si>
  <si>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</si>
  <si>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</si>
  <si>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</si>
  <si>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</si>
  <si>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</si>
  <si>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</si>
  <si>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</si>
  <si>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</si>
  <si>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</si>
  <si>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</si>
  <si>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</si>
  <si>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</si>
  <si>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</si>
  <si>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</si>
  <si>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</si>
  <si>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</si>
  <si>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</si>
  <si>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</si>
  <si>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</si>
  <si>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</si>
  <si>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</si>
  <si>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</si>
  <si>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</si>
  <si>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</si>
  <si>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</si>
  <si>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</si>
  <si>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</si>
  <si>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</si>
  <si>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</si>
  <si>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</si>
  <si>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</si>
  <si>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</si>
  <si>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</si>
  <si>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</si>
  <si>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</si>
  <si>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</si>
  <si>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</si>
  <si>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</si>
  <si>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</si>
  <si>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</si>
  <si>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</si>
  <si>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</si>
  <si>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</si>
  <si>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</si>
  <si>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</si>
  <si>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</si>
  <si>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</si>
  <si>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</si>
  <si>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</si>
  <si>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</si>
  <si>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</si>
  <si>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</si>
  <si>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</si>
  <si>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</si>
  <si>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</si>
  <si>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</si>
  <si>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</si>
  <si>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</si>
  <si>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</si>
  <si>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</si>
  <si>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</si>
  <si>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</si>
  <si>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</si>
  <si>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</si>
  <si>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</si>
  <si>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</si>
  <si>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</si>
  <si>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</si>
  <si>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</si>
  <si>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</si>
  <si>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</si>
  <si>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</si>
  <si>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</si>
  <si>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</si>
  <si>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</si>
  <si>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</si>
  <si>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</si>
  <si>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</si>
  <si>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</si>
  <si>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</si>
  <si>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</si>
  <si>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</si>
  <si>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</si>
  <si>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</si>
  <si>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</si>
  <si>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</si>
  <si>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</si>
  <si>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</si>
  <si>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</si>
  <si>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</si>
  <si>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</si>
  <si>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</si>
  <si>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</si>
  <si>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</si>
  <si>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</si>
  <si>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</si>
  <si>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</si>
  <si>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</si>
  <si>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</si>
  <si>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</si>
  <si>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</si>
  <si>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</si>
  <si>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</si>
  <si>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</si>
  <si>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</si>
  <si>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</si>
  <si>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</si>
  <si>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</si>
  <si>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</si>
  <si>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</si>
  <si>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</si>
  <si>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</si>
  <si>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</si>
  <si>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</si>
  <si>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</si>
  <si>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</si>
  <si>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</si>
  <si>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</si>
  <si>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</si>
  <si>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</si>
  <si>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</si>
  <si>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</si>
  <si>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</si>
  <si>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</si>
  <si>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</si>
  <si>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</si>
  <si>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</si>
  <si>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</si>
  <si>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</si>
  <si>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</si>
  <si>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</si>
  <si>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</si>
  <si>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</si>
  <si>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</si>
  <si>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</si>
  <si>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</si>
  <si>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</si>
  <si>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</si>
  <si>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</si>
  <si>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</si>
  <si>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</si>
  <si>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</si>
  <si>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</si>
  <si>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</si>
  <si>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</si>
  <si>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</si>
  <si>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</si>
  <si>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</si>
  <si>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</si>
  <si>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</si>
  <si>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</si>
  <si>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</si>
  <si>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</si>
  <si>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</si>
  <si>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</si>
  <si>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</si>
  <si>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</si>
  <si>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</si>
  <si>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</si>
  <si>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</si>
  <si>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</si>
  <si>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</si>
  <si>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</si>
  <si>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</si>
  <si>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</si>
  <si>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</si>
  <si>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</si>
  <si>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</si>
  <si>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</si>
  <si>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</si>
  <si>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</si>
  <si>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</si>
  <si>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</si>
  <si>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</si>
  <si>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</si>
  <si>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</si>
  <si>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</si>
  <si>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</si>
  <si>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</si>
  <si>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</si>
  <si>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</si>
  <si>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</si>
  <si>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</si>
  <si>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</si>
  <si>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</si>
  <si>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</si>
  <si>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</si>
  <si>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</si>
  <si>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</si>
  <si>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</si>
  <si>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</si>
  <si>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</si>
  <si>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</si>
  <si>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</si>
  <si>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</si>
  <si>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</si>
  <si>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</si>
  <si>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</si>
  <si>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</si>
  <si>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</si>
  <si>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</si>
  <si>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</si>
  <si>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</si>
  <si>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</si>
  <si>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</si>
  <si>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</si>
  <si>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</si>
  <si>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</si>
  <si>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</si>
  <si>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</si>
  <si>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</si>
  <si>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</si>
  <si>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</si>
  <si>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</si>
  <si>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</si>
  <si>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</si>
  <si>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</si>
  <si>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</si>
  <si>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</si>
  <si>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</si>
  <si>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</si>
  <si>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</si>
  <si>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</si>
  <si>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</si>
  <si>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</si>
  <si>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</si>
  <si>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</si>
  <si>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</si>
  <si>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</si>
  <si>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</si>
  <si>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</si>
  <si>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</si>
  <si>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</si>
  <si>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</si>
  <si>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</si>
  <si>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</si>
  <si>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</si>
  <si>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</si>
  <si>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</si>
  <si>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</si>
  <si>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</si>
  <si>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</si>
  <si>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</si>
  <si>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</si>
  <si>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</si>
  <si>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</si>
  <si>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</si>
  <si>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</si>
  <si>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</si>
  <si>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</si>
  <si>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</si>
  <si>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</si>
  <si>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</si>
  <si>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</si>
  <si>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</si>
  <si>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</si>
  <si>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</si>
  <si>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</si>
  <si>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</si>
  <si>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</si>
  <si>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</si>
  <si>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</si>
  <si>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</si>
  <si>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</si>
  <si>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</si>
  <si>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</si>
  <si>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</si>
  <si>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</si>
  <si>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</si>
  <si>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</si>
  <si>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</si>
  <si>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</si>
  <si>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</si>
  <si>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</si>
  <si>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</si>
  <si>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</si>
  <si>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</si>
  <si>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</si>
  <si>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</si>
  <si>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</si>
  <si>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</si>
  <si>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</si>
  <si>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</si>
  <si>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</si>
  <si>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</si>
  <si>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</si>
  <si>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</si>
  <si>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</si>
  <si>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</si>
  <si>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</si>
  <si>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</si>
  <si>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</si>
  <si>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</si>
  <si>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</si>
  <si>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</si>
  <si>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</si>
  <si>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</si>
  <si>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</si>
  <si>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</si>
  <si>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</si>
  <si>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</si>
  <si>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</si>
  <si>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</si>
  <si>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</si>
  <si>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</si>
  <si>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</si>
  <si>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</si>
  <si>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</si>
  <si>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</si>
  <si>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</si>
  <si>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</si>
  <si>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</si>
  <si>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</si>
  <si>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</si>
  <si>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</si>
  <si>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</si>
  <si>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</si>
  <si>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</si>
  <si>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</si>
  <si>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</si>
  <si>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</si>
  <si>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</si>
  <si>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</si>
  <si>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</si>
  <si>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</si>
  <si>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</si>
  <si>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</si>
  <si>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</si>
  <si>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</si>
  <si>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</si>
  <si>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</si>
  <si>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</si>
  <si>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</si>
  <si>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</si>
  <si>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</si>
  <si>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</si>
  <si>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</si>
  <si>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</si>
  <si>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</si>
  <si>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</si>
  <si>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</si>
  <si>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</si>
  <si>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</si>
  <si>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</si>
  <si>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</si>
  <si>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</si>
  <si>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</si>
  <si>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</si>
  <si>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</si>
  <si>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</si>
  <si>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</si>
  <si>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</si>
  <si>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</si>
  <si>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</si>
  <si>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</si>
  <si>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</si>
  <si>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</si>
  <si>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</si>
  <si>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</si>
  <si>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</si>
  <si>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</si>
  <si>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</si>
  <si>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</si>
  <si>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</si>
  <si>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</si>
  <si>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</si>
  <si>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</si>
  <si>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</si>
  <si>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</si>
  <si>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</si>
  <si>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</si>
  <si>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</si>
  <si>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</si>
  <si>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</si>
  <si>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</si>
  <si>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</si>
  <si>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</si>
  <si>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</si>
  <si>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</si>
  <si>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</si>
  <si>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</si>
  <si>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</si>
  <si>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</si>
  <si>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</si>
  <si>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</si>
  <si>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</si>
  <si>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</si>
  <si>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</si>
  <si>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</si>
  <si>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</si>
  <si>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</si>
  <si>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</si>
  <si>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</si>
  <si>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</si>
  <si>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</si>
  <si>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</si>
  <si>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</si>
  <si>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</si>
  <si>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</si>
  <si>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</si>
  <si>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</si>
  <si>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</si>
  <si>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</si>
  <si>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</si>
  <si>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</si>
  <si>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</si>
  <si>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</si>
  <si>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</si>
  <si>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</si>
  <si>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</si>
  <si>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</si>
  <si>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</si>
  <si>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</si>
  <si>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</si>
  <si>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</si>
  <si>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</si>
  <si>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</si>
  <si>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</si>
  <si>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</si>
  <si>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</si>
  <si>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</si>
  <si>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</si>
  <si>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</si>
  <si>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</si>
  <si>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</si>
  <si>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</si>
  <si>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</si>
  <si>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</si>
  <si>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</si>
  <si>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</si>
  <si>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</si>
  <si>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</si>
  <si>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</si>
  <si>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</si>
  <si>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</si>
  <si>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</si>
  <si>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</si>
  <si>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</si>
  <si>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</si>
  <si>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</si>
  <si>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</si>
  <si>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</si>
  <si>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</si>
  <si>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</si>
  <si>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</si>
  <si>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</si>
  <si>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</si>
  <si>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</si>
  <si>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</si>
  <si>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</si>
  <si>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</si>
  <si>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</si>
  <si>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</si>
  <si>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</si>
  <si>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</si>
  <si>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</si>
  <si>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</si>
  <si>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</si>
  <si>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</si>
  <si>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</si>
  <si>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</si>
  <si>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</si>
  <si>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</si>
  <si>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</si>
  <si>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</si>
  <si>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</si>
  <si>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</si>
  <si>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</si>
  <si>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</si>
  <si>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</si>
  <si>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</si>
  <si>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</si>
  <si>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</si>
  <si>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</si>
  <si>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</si>
  <si>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</si>
  <si>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</si>
  <si>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</si>
  <si>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</si>
  <si>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</si>
  <si>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</si>
  <si>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</si>
  <si>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</si>
  <si>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</si>
  <si>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</si>
  <si>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</si>
  <si>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</si>
  <si>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</si>
  <si>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</si>
  <si>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</si>
  <si>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</si>
  <si>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</si>
  <si>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</si>
  <si>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</si>
  <si>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</si>
  <si>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</si>
  <si>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</si>
  <si>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</si>
  <si>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</si>
  <si>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</si>
  <si>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</si>
  <si>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</si>
  <si>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</si>
  <si>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</si>
  <si>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</si>
  <si>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</si>
  <si>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</si>
  <si>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</si>
  <si>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</si>
  <si>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</si>
  <si>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</si>
  <si>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</si>
  <si>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</si>
  <si>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</si>
  <si>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</si>
  <si>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</si>
  <si>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</si>
  <si>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</si>
  <si>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</si>
  <si>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</si>
  <si>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</si>
  <si>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</si>
  <si>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</si>
  <si>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</si>
  <si>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</si>
  <si>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</si>
  <si>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</si>
  <si>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</si>
  <si>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</si>
  <si>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</si>
  <si>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</si>
  <si>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</si>
  <si>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</si>
  <si>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</si>
  <si>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</si>
  <si>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</si>
  <si>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</si>
  <si>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</si>
  <si>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</si>
  <si>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</si>
  <si>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</si>
  <si>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</si>
  <si>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</si>
  <si>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</si>
  <si>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</si>
  <si>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</si>
  <si>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</si>
  <si>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</si>
  <si>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</si>
  <si>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</si>
  <si>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</si>
  <si>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</si>
  <si>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</si>
  <si>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</si>
  <si>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</si>
  <si>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</si>
  <si>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</si>
  <si>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</si>
  <si>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</si>
  <si>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</si>
  <si>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</si>
  <si>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</si>
  <si>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</si>
  <si>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</si>
  <si>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</si>
  <si>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</si>
  <si>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</si>
  <si>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</si>
  <si>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</si>
  <si>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</si>
  <si>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</si>
  <si>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</si>
  <si>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</si>
  <si>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</si>
  <si>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</si>
  <si>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</si>
  <si>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</si>
  <si>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</si>
  <si>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</si>
  <si>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</si>
  <si>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</si>
  <si>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</si>
  <si>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</si>
  <si>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</si>
  <si>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</si>
  <si>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</si>
  <si>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</si>
  <si>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</si>
  <si>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</si>
  <si>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</si>
  <si>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</si>
  <si>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</si>
  <si>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</si>
  <si>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</si>
  <si>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</si>
  <si>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</si>
  <si>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</si>
  <si>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</si>
  <si>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</si>
  <si>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</si>
  <si>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</si>
  <si>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</si>
  <si>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</si>
  <si>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</si>
  <si>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</si>
  <si>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</si>
  <si>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</si>
  <si>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</si>
  <si>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</si>
  <si>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</si>
  <si>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</si>
  <si>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</si>
  <si>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</si>
  <si>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</si>
  <si>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</si>
  <si>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</si>
  <si>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</si>
  <si>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</si>
  <si>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</si>
  <si>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</si>
  <si>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</si>
  <si>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</si>
  <si>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</si>
  <si>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</si>
  <si>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</si>
  <si>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</si>
  <si>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</si>
  <si>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</si>
  <si>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</si>
  <si>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</si>
  <si>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</si>
  <si>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</si>
  <si>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</si>
  <si>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</si>
  <si>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</si>
  <si>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</si>
  <si>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</si>
  <si>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</si>
  <si>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</si>
  <si>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</si>
  <si>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</si>
  <si>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</si>
  <si>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</si>
  <si>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</si>
  <si>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</si>
  <si>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</si>
  <si>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</si>
  <si>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</si>
  <si>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</si>
  <si>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</si>
  <si>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</si>
  <si>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</si>
  <si>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</si>
  <si>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</si>
  <si>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</si>
  <si>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</si>
  <si>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</si>
  <si>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</si>
  <si>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</si>
  <si>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</si>
  <si>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</si>
  <si>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</si>
  <si>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</si>
  <si>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</si>
  <si>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</si>
  <si>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</si>
  <si>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</si>
  <si>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</si>
  <si>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</si>
  <si>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</si>
  <si>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</si>
  <si>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</si>
  <si>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</si>
  <si>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</si>
  <si>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</si>
  <si>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</si>
  <si>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</si>
  <si>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</si>
  <si>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</si>
  <si>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</si>
  <si>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</si>
  <si>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</si>
  <si>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</si>
  <si>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</si>
  <si>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</si>
  <si>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</si>
  <si>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</si>
  <si>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</si>
  <si>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</si>
  <si>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</si>
  <si>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</si>
  <si>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</si>
  <si>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</si>
  <si>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</si>
  <si>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</si>
  <si>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</si>
  <si>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</si>
  <si>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</si>
  <si>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</si>
  <si>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</si>
  <si>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</si>
  <si>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</si>
  <si>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</si>
  <si>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</si>
  <si>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</si>
  <si>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</si>
  <si>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</si>
  <si>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</si>
  <si>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</si>
  <si>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</si>
  <si>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</si>
  <si>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</si>
  <si>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</si>
  <si>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</si>
  <si>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</si>
  <si>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</si>
  <si>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</si>
  <si>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</si>
  <si>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</si>
  <si>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</si>
  <si>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</si>
  <si>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</si>
  <si>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</si>
  <si>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</si>
  <si>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</si>
  <si>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</si>
  <si>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</si>
  <si>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</si>
  <si>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</si>
  <si>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</si>
  <si>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</si>
  <si>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</si>
  <si>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</si>
  <si>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</si>
  <si>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</si>
  <si>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</si>
  <si>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</si>
  <si>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</si>
  <si>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</si>
  <si>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</si>
  <si>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</si>
  <si>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</si>
  <si>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</si>
  <si>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</si>
  <si>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</si>
  <si>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</si>
  <si>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</si>
  <si>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</si>
  <si>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</si>
  <si>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</si>
  <si>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</si>
  <si>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</si>
  <si>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</si>
  <si>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</si>
  <si>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</si>
  <si>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</si>
  <si>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</si>
  <si>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</si>
  <si>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</si>
  <si>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</si>
  <si>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</si>
  <si>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</si>
  <si>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</si>
  <si>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</si>
  <si>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</si>
  <si>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</si>
  <si>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</si>
  <si>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</si>
  <si>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</si>
  <si>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</si>
  <si>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</si>
  <si>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</si>
  <si>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</si>
  <si>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</si>
  <si>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</si>
  <si>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</si>
  <si>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</si>
  <si>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</si>
  <si>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</si>
  <si>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</si>
  <si>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</si>
  <si>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</si>
  <si>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</si>
  <si>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</si>
  <si>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</si>
  <si>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</si>
  <si>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</si>
  <si>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</si>
  <si>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</si>
  <si>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</si>
  <si>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</si>
  <si>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</si>
  <si>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</si>
  <si>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</si>
  <si>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</si>
  <si>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</si>
  <si>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</si>
  <si>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</si>
  <si>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</si>
  <si>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</si>
  <si>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</si>
  <si>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</si>
  <si>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</si>
  <si>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</si>
  <si>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</si>
  <si>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</si>
  <si>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</si>
  <si>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</si>
  <si>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</si>
  <si>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</si>
  <si>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</si>
  <si>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</si>
  <si>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</si>
  <si>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</si>
  <si>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</si>
  <si>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</si>
  <si>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</si>
  <si>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</si>
  <si>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</si>
  <si>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</si>
  <si>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</si>
  <si>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</si>
  <si>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</si>
  <si>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</si>
  <si>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</si>
  <si>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</si>
  <si>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</si>
  <si>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</si>
  <si>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</si>
  <si>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</si>
  <si>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</si>
  <si>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</si>
  <si>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</si>
  <si>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</si>
  <si>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</si>
  <si>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</si>
  <si>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</si>
  <si>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</si>
  <si>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</si>
  <si>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</si>
  <si>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</si>
  <si>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</si>
  <si>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</si>
  <si>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</si>
  <si>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</si>
  <si>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</si>
  <si>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</si>
  <si>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</si>
  <si>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</si>
  <si>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</si>
  <si>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</si>
  <si>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</si>
  <si>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</si>
  <si>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</si>
  <si>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</si>
  <si>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</si>
  <si>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</si>
  <si>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</si>
  <si>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</si>
  <si>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</si>
  <si>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</si>
  <si>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</si>
  <si>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</si>
  <si>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</si>
  <si>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</si>
  <si>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</si>
  <si>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</si>
  <si>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</si>
  <si>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</si>
  <si>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</si>
  <si>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</si>
  <si>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</si>
  <si>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</si>
  <si>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</si>
  <si>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</si>
  <si>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</si>
  <si>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</si>
  <si>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</si>
  <si>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</si>
  <si>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</si>
  <si>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</si>
  <si>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</si>
  <si>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</si>
  <si>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</si>
  <si>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</si>
  <si>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</si>
  <si>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</si>
  <si>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</si>
  <si>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</si>
  <si>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</si>
  <si>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</si>
  <si>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</si>
  <si>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</si>
  <si>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</si>
  <si>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</si>
  <si>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</si>
  <si>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</si>
  <si>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</si>
  <si>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</si>
  <si>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</si>
  <si>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</si>
  <si>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</si>
  <si>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</si>
  <si>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</si>
  <si>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</si>
  <si>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</si>
  <si>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</si>
  <si>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</si>
  <si>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</si>
  <si>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</si>
  <si>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</si>
  <si>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</si>
  <si>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</si>
  <si>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</si>
  <si>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</si>
  <si>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</si>
  <si>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</si>
  <si>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</si>
  <si>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</si>
  <si>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</si>
  <si>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</si>
  <si>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</si>
  <si>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</si>
  <si>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</si>
  <si>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</si>
  <si>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</si>
  <si>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</si>
  <si>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</si>
  <si>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</si>
  <si>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</si>
  <si>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</si>
  <si>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</si>
  <si>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</si>
  <si>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</si>
  <si>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</si>
  <si>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</si>
  <si>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</si>
  <si>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</si>
  <si>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</si>
  <si>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</si>
  <si>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</si>
  <si>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</si>
  <si>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</si>
  <si>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</si>
  <si>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</si>
  <si>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</si>
  <si>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</si>
  <si>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</si>
  <si>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</si>
  <si>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</si>
  <si>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</si>
  <si>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</si>
  <si>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</si>
  <si>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</si>
  <si>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</si>
  <si>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</si>
  <si>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</si>
  <si>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</si>
  <si>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</si>
  <si>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</si>
  <si>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</si>
  <si>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</si>
  <si>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</si>
  <si>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</si>
  <si>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</si>
  <si>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</si>
  <si>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</si>
  <si>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</si>
  <si>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</si>
  <si>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</si>
  <si>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</si>
  <si>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</si>
  <si>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</si>
  <si>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</si>
  <si>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</si>
  <si>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</si>
  <si>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</si>
  <si>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</si>
  <si>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</si>
  <si>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</si>
  <si>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</si>
  <si>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</si>
  <si>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</si>
  <si>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</si>
  <si>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</si>
  <si>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</si>
  <si>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</si>
  <si>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</si>
  <si>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</si>
  <si>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</si>
  <si>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</si>
  <si>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</si>
  <si>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</si>
  <si>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</si>
  <si>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</si>
  <si>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</si>
  <si>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</si>
  <si>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</si>
  <si>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</si>
  <si>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</si>
  <si>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</si>
  <si>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</si>
  <si>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</si>
  <si>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</si>
  <si>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</si>
  <si>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</si>
  <si>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</si>
  <si>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</si>
  <si>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</si>
  <si>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</si>
  <si>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</si>
  <si>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</si>
  <si>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</si>
  <si>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</si>
  <si>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</si>
  <si>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</si>
  <si>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</si>
  <si>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</si>
  <si>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</si>
  <si>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</si>
  <si>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</si>
  <si>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</si>
  <si>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</si>
  <si>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</si>
  <si>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</si>
  <si>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</si>
  <si>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</si>
  <si>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</si>
  <si>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</si>
  <si>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</si>
  <si>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</si>
  <si>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</si>
  <si>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</si>
  <si>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</si>
  <si>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</si>
  <si>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</si>
  <si>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</si>
  <si>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</si>
  <si>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</si>
  <si>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</si>
  <si>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</si>
  <si>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</si>
  <si>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</si>
  <si>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</si>
  <si>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</si>
  <si>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</si>
  <si>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</si>
  <si>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</si>
  <si>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</si>
  <si>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</si>
  <si>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</si>
  <si>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</si>
  <si>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</si>
  <si>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</si>
  <si>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</si>
  <si>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</si>
  <si>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</si>
  <si>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</si>
  <si>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</si>
  <si>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</si>
  <si>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</si>
  <si>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</si>
  <si>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</si>
  <si>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</si>
  <si>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</si>
  <si>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</si>
  <si>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</si>
  <si>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</si>
  <si>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</si>
  <si>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</si>
  <si>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</si>
  <si>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</si>
  <si>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</si>
  <si>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</si>
  <si>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</si>
  <si>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</si>
  <si>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</si>
  <si>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</si>
  <si>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</si>
  <si>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</si>
  <si>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</si>
  <si>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</si>
  <si>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</si>
  <si>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</si>
  <si>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</si>
  <si>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</si>
  <si>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</si>
  <si>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</si>
  <si>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</si>
  <si>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</si>
  <si>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</si>
  <si>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</si>
  <si>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</si>
  <si>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</si>
  <si>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</si>
  <si>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</si>
  <si>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</si>
  <si>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</si>
  <si>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</si>
  <si>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</si>
  <si>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</si>
  <si>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</si>
  <si>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</si>
  <si>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</si>
  <si>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</si>
  <si>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</si>
  <si>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</si>
  <si>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</si>
  <si>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</si>
  <si>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</si>
  <si>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</si>
  <si>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</si>
  <si>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</si>
  <si>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</si>
  <si>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</si>
  <si>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</si>
  <si>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</si>
  <si>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</si>
  <si>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</si>
  <si>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</si>
  <si>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</si>
  <si>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</si>
  <si>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</si>
  <si>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</si>
  <si>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</si>
  <si>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</si>
  <si>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</si>
  <si>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</si>
  <si>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</si>
  <si>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</si>
  <si>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</si>
  <si>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</si>
  <si>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</si>
  <si>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</si>
  <si>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</si>
  <si>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</si>
  <si>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</si>
  <si>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</si>
  <si>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</si>
  <si>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</si>
  <si>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</si>
  <si>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</si>
  <si>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</si>
  <si>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</si>
  <si>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</si>
  <si>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</si>
  <si>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</si>
  <si>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</si>
  <si>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</si>
  <si>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</si>
  <si>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</si>
  <si>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</si>
  <si>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</si>
  <si>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</si>
  <si>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</si>
  <si>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</si>
  <si>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</si>
  <si>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</si>
  <si>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</si>
  <si>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</si>
  <si>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</si>
  <si>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</si>
  <si>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</si>
  <si>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</si>
  <si>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</si>
  <si>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</si>
  <si>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</si>
  <si>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</si>
  <si>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</si>
  <si>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</si>
  <si>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</si>
  <si>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</si>
  <si>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</si>
  <si>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</si>
  <si>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</si>
  <si>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</si>
  <si>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</si>
  <si>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</si>
  <si>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</si>
  <si>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</si>
  <si>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</si>
  <si>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</si>
  <si>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</si>
  <si>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</si>
  <si>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</si>
  <si>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</si>
  <si>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</si>
  <si>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</si>
  <si>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</si>
  <si>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</si>
  <si>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</si>
  <si>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</si>
  <si>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</si>
  <si>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</si>
  <si>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</si>
  <si>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</si>
  <si>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</si>
  <si>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</si>
  <si>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</si>
  <si>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</si>
  <si>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</si>
  <si>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</si>
  <si>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</si>
  <si>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</si>
  <si>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</si>
  <si>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</si>
  <si>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</si>
  <si>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</si>
  <si>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</si>
  <si>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</si>
  <si>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</si>
  <si>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</si>
  <si>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</si>
  <si>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</si>
  <si>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</si>
  <si>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</si>
  <si>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</si>
  <si>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</si>
  <si>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</si>
  <si>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</si>
  <si>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</si>
  <si>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</si>
  <si>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</si>
  <si>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</si>
  <si>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</si>
  <si>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</si>
  <si>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</si>
  <si>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</si>
  <si>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</si>
  <si>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</si>
  <si>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</si>
  <si>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</si>
  <si>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</si>
  <si>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</si>
  <si>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</si>
  <si>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</si>
  <si>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</si>
  <si>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</si>
  <si>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</si>
  <si>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</si>
  <si>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</si>
  <si>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</si>
  <si>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</si>
  <si>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</si>
  <si>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</si>
  <si>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</si>
  <si>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</si>
  <si>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</si>
  <si>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</si>
  <si>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</si>
  <si>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</si>
  <si>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</si>
  <si>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</si>
  <si>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</si>
  <si>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</si>
  <si>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</si>
  <si>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</si>
  <si>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</si>
  <si>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</si>
  <si>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</si>
  <si>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</si>
  <si>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</si>
  <si>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</si>
  <si>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</si>
  <si>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</si>
  <si>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</si>
  <si>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</si>
  <si>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</si>
  <si>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</si>
  <si>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</si>
  <si>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</si>
  <si>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</si>
  <si>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</si>
  <si>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</si>
  <si>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</si>
  <si>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</si>
  <si>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</si>
  <si>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</si>
  <si>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</si>
  <si>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</si>
  <si>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</si>
  <si>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</si>
  <si>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</si>
  <si>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</si>
  <si>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</si>
  <si>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</si>
  <si>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</si>
  <si>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</si>
  <si>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</si>
  <si>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</si>
  <si>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</si>
  <si>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</si>
  <si>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</si>
  <si>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</si>
  <si>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</si>
  <si>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</si>
  <si>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</si>
  <si>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</si>
  <si>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</si>
  <si>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</si>
  <si>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</si>
  <si>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</si>
  <si>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</si>
  <si>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</si>
  <si>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</si>
  <si>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</si>
  <si>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</si>
  <si>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</si>
  <si>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</si>
  <si>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</si>
  <si>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</si>
  <si>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</si>
  <si>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</si>
  <si>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</si>
  <si>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</si>
  <si>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</si>
  <si>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</si>
  <si>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</si>
  <si>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</si>
  <si>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</si>
  <si>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</si>
  <si>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</si>
  <si>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</si>
  <si>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</si>
  <si>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</si>
  <si>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</si>
  <si>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</si>
  <si>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</si>
  <si>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</si>
  <si>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</si>
  <si>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</si>
  <si>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</si>
  <si>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</si>
  <si>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</si>
  <si>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</si>
  <si>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</si>
  <si>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</si>
  <si>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</si>
  <si>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</si>
  <si>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</si>
  <si>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</si>
  <si>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</si>
  <si>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</si>
  <si>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</si>
  <si>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</si>
  <si>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</si>
  <si>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</si>
  <si>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</si>
  <si>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</si>
  <si>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</si>
  <si>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</si>
  <si>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</si>
  <si>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</si>
  <si>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</si>
  <si>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</si>
  <si>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</si>
  <si>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</si>
  <si>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</si>
  <si>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</si>
  <si>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</si>
  <si>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</si>
  <si>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</si>
  <si>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</si>
  <si>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</si>
  <si>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</si>
  <si>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</si>
  <si>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</si>
  <si>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</si>
  <si>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</si>
  <si>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</si>
  <si>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</si>
  <si>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</si>
  <si>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</si>
  <si>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</si>
  <si>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</si>
  <si>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</si>
  <si>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</si>
  <si>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</si>
  <si>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</si>
  <si>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</si>
  <si>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</si>
  <si>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</si>
  <si>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</si>
  <si>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</si>
  <si>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</si>
  <si>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</si>
  <si>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</si>
  <si>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</si>
  <si>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</si>
  <si>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</si>
  <si>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</si>
  <si>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</si>
  <si>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</si>
  <si>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</si>
  <si>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</si>
  <si>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</si>
  <si>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</si>
  <si>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</si>
  <si>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</si>
  <si>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</si>
  <si>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</si>
  <si>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</si>
  <si>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</si>
  <si>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</si>
  <si>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</si>
  <si>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</si>
  <si>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</si>
  <si>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</si>
  <si>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</si>
  <si>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</si>
  <si>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</si>
  <si>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</si>
  <si>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</si>
  <si>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</si>
  <si>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</si>
  <si>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</si>
  <si>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</si>
  <si>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</si>
  <si>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</si>
  <si>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</si>
  <si>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</si>
  <si>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</si>
  <si>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</si>
  <si>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</si>
  <si>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</si>
  <si>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</si>
  <si>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</si>
  <si>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</si>
  <si>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</si>
  <si>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</si>
  <si>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</si>
  <si>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</si>
  <si>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</si>
  <si>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</si>
  <si>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</si>
  <si>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</si>
  <si>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</si>
  <si>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</si>
  <si>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</si>
  <si>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</si>
  <si>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</si>
  <si>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</si>
  <si>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</si>
  <si>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</si>
  <si>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</si>
  <si>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</si>
  <si>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</si>
  <si>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</si>
  <si>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</si>
  <si>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</si>
  <si>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</si>
  <si>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</si>
  <si>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</si>
  <si>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</si>
  <si>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</si>
  <si>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</si>
  <si>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</si>
  <si>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</si>
  <si>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</si>
  <si>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</si>
  <si>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</si>
  <si>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</si>
  <si>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</si>
  <si>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</si>
  <si>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</si>
  <si>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</si>
  <si>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</si>
  <si>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</si>
  <si>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</si>
  <si>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</si>
  <si>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</si>
  <si>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</si>
  <si>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</si>
  <si>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</si>
  <si>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</si>
  <si>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</si>
  <si>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</si>
  <si>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</si>
  <si>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</si>
  <si>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</si>
  <si>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</si>
  <si>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</si>
  <si>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</si>
  <si>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</si>
  <si>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</si>
  <si>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</si>
  <si>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</si>
  <si>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</si>
  <si>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</si>
  <si>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</si>
  <si>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</si>
  <si>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</si>
  <si>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</si>
  <si>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</si>
  <si>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</si>
  <si>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</si>
  <si>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</si>
  <si>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</si>
  <si>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</si>
  <si>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</si>
  <si>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</si>
  <si>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</si>
  <si>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</si>
  <si>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</si>
  <si>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</si>
  <si>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</si>
  <si>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</si>
  <si>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</si>
  <si>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</si>
  <si>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</si>
  <si>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</si>
  <si>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</si>
  <si>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</si>
  <si>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</si>
  <si>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</si>
  <si>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</si>
  <si>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</si>
  <si>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</si>
  <si>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</si>
  <si>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</si>
  <si>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</si>
  <si>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</si>
  <si>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</si>
  <si>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</si>
  <si>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</si>
  <si>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</si>
  <si>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</si>
  <si>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</si>
  <si>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</si>
  <si>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</si>
  <si>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</si>
  <si>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</si>
  <si>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</si>
  <si>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</si>
  <si>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</si>
  <si>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</si>
  <si>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</si>
  <si>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</si>
  <si>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</si>
  <si>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</si>
  <si>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</si>
  <si>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</si>
  <si>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</si>
  <si>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</si>
  <si>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</si>
  <si>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</si>
  <si>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</si>
  <si>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</si>
  <si>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</si>
  <si>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</si>
  <si>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</si>
  <si>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</si>
  <si>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</si>
  <si>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</si>
  <si>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</si>
  <si>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</si>
  <si>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</si>
  <si>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</si>
  <si>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</si>
  <si>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</si>
  <si>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</si>
  <si>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</si>
  <si>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</si>
  <si>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</si>
  <si>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</si>
  <si>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</si>
  <si>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</si>
  <si>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</si>
  <si>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</si>
  <si>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</si>
  <si>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</si>
  <si>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</si>
  <si>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</si>
  <si>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</si>
  <si>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</si>
  <si>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</si>
  <si>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</si>
  <si>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</si>
  <si>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</si>
  <si>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</si>
  <si>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</si>
  <si>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</si>
  <si>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</si>
  <si>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</si>
  <si>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</si>
  <si>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</si>
  <si>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</si>
  <si>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</si>
  <si>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</si>
  <si>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</si>
  <si>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</si>
  <si>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</si>
  <si>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</si>
  <si>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</si>
  <si>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</si>
  <si>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</si>
  <si>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</si>
  <si>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</si>
  <si>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</si>
  <si>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</si>
  <si>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</si>
  <si>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</si>
  <si>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</si>
  <si>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</si>
  <si>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</si>
  <si>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</si>
  <si>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</si>
  <si>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</si>
  <si>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</si>
  <si>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</si>
  <si>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</si>
  <si>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</si>
  <si>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</si>
  <si>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</si>
  <si>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</si>
  <si>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</si>
  <si>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</si>
  <si>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</si>
  <si>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</si>
  <si>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</si>
  <si>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</si>
  <si>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</si>
  <si>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</si>
  <si>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</si>
  <si>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</si>
  <si>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</si>
  <si>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</si>
  <si>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</si>
  <si>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</si>
  <si>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</si>
  <si>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</si>
  <si>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</si>
  <si>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</si>
  <si>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</si>
  <si>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</si>
  <si>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</si>
  <si>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</si>
  <si>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</si>
  <si>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</si>
  <si>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</si>
  <si>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</si>
  <si>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</si>
  <si>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</si>
  <si>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</si>
  <si>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</si>
  <si>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</si>
  <si>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</si>
  <si>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</si>
  <si>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</si>
  <si>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</si>
  <si>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</si>
  <si>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</si>
  <si>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</si>
  <si>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</si>
  <si>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</si>
  <si>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</si>
  <si>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</si>
  <si>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</si>
  <si>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</si>
  <si>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</si>
  <si>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</si>
  <si>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</si>
  <si>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</si>
  <si>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</si>
  <si>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</si>
  <si>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</si>
  <si>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</si>
  <si>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</si>
  <si>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</si>
  <si>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</si>
  <si>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</si>
  <si>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</si>
  <si>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</si>
  <si>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</si>
  <si>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</si>
  <si>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</si>
  <si>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</si>
  <si>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</si>
  <si>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</si>
  <si>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</si>
  <si>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</si>
  <si>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</si>
  <si>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</si>
  <si>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</si>
  <si>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</si>
  <si>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</si>
  <si>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</si>
  <si>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</si>
  <si>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</si>
  <si>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</si>
  <si>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</si>
  <si>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</si>
  <si>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</si>
  <si>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</si>
  <si>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</si>
  <si>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</si>
  <si>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</si>
  <si>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</si>
  <si>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</si>
  <si>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</si>
  <si>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</si>
  <si>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</si>
  <si>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</si>
  <si>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</si>
  <si>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</si>
  <si>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</si>
  <si>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</si>
  <si>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</si>
  <si>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</si>
  <si>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</si>
  <si>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</si>
  <si>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</si>
  <si>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</si>
  <si>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</si>
  <si>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</si>
  <si>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</si>
  <si>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</si>
  <si>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</si>
  <si>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</si>
  <si>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</si>
  <si>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</si>
  <si>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</si>
  <si>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</si>
  <si>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</si>
  <si>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</si>
  <si>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</si>
  <si>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</si>
  <si>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</si>
  <si>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</si>
  <si>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</si>
  <si>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</si>
  <si>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</si>
  <si>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</si>
  <si>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</si>
  <si>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</si>
  <si>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</si>
  <si>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</si>
  <si>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</si>
  <si>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</si>
  <si>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</si>
  <si>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</si>
  <si>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</si>
  <si>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</si>
  <si>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</si>
  <si>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</si>
  <si>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</si>
  <si>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</si>
  <si>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</si>
  <si>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</si>
  <si>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</si>
  <si>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</si>
  <si>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</si>
  <si>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</si>
  <si>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</si>
  <si>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</si>
  <si>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</si>
  <si>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</si>
  <si>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</si>
  <si>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</si>
  <si>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</si>
  <si>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</si>
  <si>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</si>
  <si>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</si>
  <si>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</si>
  <si>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</si>
  <si>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</si>
  <si>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</si>
  <si>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</si>
  <si>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</si>
  <si>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</si>
  <si>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</si>
  <si>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</si>
  <si>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</si>
  <si>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</si>
  <si>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</si>
  <si>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</si>
  <si>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</si>
  <si>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</si>
  <si>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</si>
  <si>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</si>
  <si>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</si>
  <si>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</si>
  <si>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</si>
  <si>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</si>
  <si>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</si>
  <si>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</si>
  <si>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</si>
  <si>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</si>
  <si>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</si>
  <si>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</si>
  <si>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</si>
  <si>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</si>
  <si>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</si>
  <si>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</si>
  <si>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</si>
  <si>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</si>
  <si>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</si>
  <si>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</si>
  <si>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</si>
  <si>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</si>
  <si>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</si>
  <si>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</si>
  <si>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</si>
  <si>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</si>
  <si>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</si>
  <si>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</si>
  <si>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</si>
  <si>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</si>
  <si>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</si>
  <si>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</si>
  <si>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</si>
  <si>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</si>
  <si>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</si>
  <si>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</si>
  <si>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</si>
  <si>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</si>
  <si>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</si>
  <si>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</si>
  <si>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</si>
  <si>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</si>
  <si>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</si>
  <si>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</si>
  <si>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</si>
  <si>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</si>
  <si>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</si>
  <si>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</si>
  <si>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</si>
  <si>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</si>
  <si>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</si>
  <si>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</si>
  <si>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</si>
  <si>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</si>
  <si>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</si>
  <si>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</si>
  <si>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</si>
  <si>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</si>
  <si>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</si>
  <si>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</si>
  <si>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</si>
  <si>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</si>
  <si>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</si>
  <si>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</si>
  <si>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</si>
  <si>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</si>
  <si>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</si>
  <si>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</si>
  <si>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</si>
  <si>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</si>
  <si>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</si>
  <si>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</si>
  <si>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</si>
  <si>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</si>
  <si>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</si>
  <si>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</si>
  <si>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</si>
  <si>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</si>
  <si>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</si>
  <si>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</si>
  <si>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</si>
  <si>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</si>
  <si>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</si>
  <si>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</si>
  <si>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</si>
  <si>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</si>
  <si>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</si>
  <si>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</si>
  <si>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</si>
  <si>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</si>
  <si>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</si>
  <si>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</si>
  <si>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</si>
  <si>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</si>
  <si>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</si>
  <si>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</si>
  <si>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</si>
  <si>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</si>
  <si>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</si>
  <si>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</si>
  <si>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</si>
  <si>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</si>
  <si>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</si>
  <si>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</si>
  <si>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</si>
  <si>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</si>
  <si>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</si>
  <si>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</si>
  <si>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</si>
  <si>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</si>
  <si>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</si>
  <si>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</si>
  <si>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</si>
  <si>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</si>
  <si>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</si>
  <si>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</si>
  <si>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</si>
  <si>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</si>
  <si>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</si>
  <si>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</si>
  <si>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</si>
  <si>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</si>
  <si>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</si>
  <si>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</si>
  <si>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</si>
  <si>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</si>
  <si>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</si>
  <si>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</si>
  <si>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</si>
  <si>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</si>
  <si>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</si>
  <si>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</si>
  <si>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</si>
  <si>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</si>
  <si>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</si>
  <si>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</si>
  <si>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</si>
  <si>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</si>
  <si>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</si>
  <si>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</si>
  <si>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</si>
  <si>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</si>
  <si>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</si>
  <si>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</si>
  <si>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</si>
  <si>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</si>
  <si>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</si>
  <si>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</si>
  <si>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</si>
  <si>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</si>
  <si>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</si>
  <si>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</si>
  <si>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</si>
  <si>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</si>
  <si>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</si>
  <si>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</si>
  <si>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</si>
  <si>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</si>
  <si>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</si>
  <si>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</si>
  <si>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</si>
  <si>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</si>
  <si>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</si>
  <si>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</si>
  <si>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</si>
  <si>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</si>
  <si>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</si>
  <si>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</si>
  <si>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</si>
  <si>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</si>
  <si>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</si>
  <si>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</si>
  <si>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</si>
  <si>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</si>
  <si>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</si>
  <si>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</si>
  <si>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</si>
  <si>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</si>
  <si>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</si>
  <si>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</si>
  <si>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</si>
  <si>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</si>
  <si>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</si>
  <si>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</si>
  <si>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</si>
  <si>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</si>
  <si>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</si>
  <si>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</si>
  <si>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</si>
  <si>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</si>
  <si>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</si>
  <si>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</si>
  <si>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</si>
  <si>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</si>
  <si>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</si>
  <si>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</si>
  <si>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</si>
  <si>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</si>
  <si>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</si>
  <si>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</si>
  <si>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</si>
  <si>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</si>
  <si>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</si>
  <si>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</si>
  <si>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</si>
  <si>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</si>
  <si>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</si>
  <si>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</si>
  <si>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</si>
  <si>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</si>
  <si>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</si>
  <si>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</si>
  <si>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</si>
  <si>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</si>
  <si>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</si>
  <si>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</si>
  <si>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</si>
  <si>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</si>
  <si>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</si>
  <si>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</si>
  <si>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</si>
  <si>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</si>
  <si>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</si>
  <si>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</si>
  <si>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</si>
  <si>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</si>
  <si>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</si>
  <si>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</si>
  <si>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</si>
  <si>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</si>
  <si>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</si>
  <si>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</si>
  <si>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</si>
  <si>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</si>
  <si>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</si>
  <si>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</si>
  <si>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</si>
  <si>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</si>
  <si>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</si>
  <si>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</si>
  <si>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</si>
  <si>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</si>
  <si>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</si>
  <si>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</si>
  <si>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</si>
  <si>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</si>
  <si>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</si>
  <si>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</si>
  <si>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</si>
  <si>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</si>
  <si>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</si>
  <si>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</si>
  <si>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</si>
  <si>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</si>
  <si>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</si>
  <si>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</si>
  <si>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</si>
  <si>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</si>
  <si>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</si>
  <si>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</si>
  <si>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</si>
  <si>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</si>
  <si>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</si>
  <si>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</si>
  <si>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</si>
  <si>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</si>
  <si>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</si>
  <si>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</si>
  <si>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</si>
  <si>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</si>
  <si>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</si>
  <si>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</si>
  <si>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</si>
  <si>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</si>
  <si>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</si>
  <si>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</si>
  <si>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</si>
  <si>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</si>
  <si>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</si>
  <si>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</si>
  <si>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</si>
  <si>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</si>
  <si>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</si>
  <si>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</si>
  <si>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</si>
  <si>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</si>
  <si>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</si>
  <si>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</si>
  <si>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</si>
  <si>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</si>
  <si>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</si>
  <si>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</si>
  <si>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</si>
  <si>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</si>
  <si>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</si>
  <si>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</si>
  <si>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</si>
  <si>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</si>
  <si>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</si>
  <si>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</si>
  <si>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</si>
  <si>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</si>
  <si>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</si>
  <si>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</si>
  <si>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</si>
  <si>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</si>
  <si>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</si>
  <si>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</si>
  <si>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</si>
  <si>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</si>
  <si>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</si>
  <si>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</si>
  <si>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</si>
  <si>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</si>
  <si>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</si>
  <si>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</si>
  <si>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</si>
  <si>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</si>
  <si>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</si>
  <si>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</si>
  <si>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</si>
  <si>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</si>
  <si>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</si>
  <si>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</si>
  <si>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</si>
  <si>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</si>
  <si>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</si>
  <si>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</si>
  <si>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</si>
  <si>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</si>
  <si>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</si>
  <si>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</si>
  <si>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</si>
  <si>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</si>
  <si>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</si>
  <si>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</si>
  <si>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</si>
  <si>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</si>
  <si>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</si>
  <si>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</si>
  <si>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</si>
  <si>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</si>
  <si>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</si>
  <si>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</si>
  <si>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</si>
  <si>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</si>
  <si>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</si>
  <si>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</si>
  <si>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</si>
  <si>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</si>
  <si>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</si>
  <si>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</si>
  <si>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</si>
  <si>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</si>
  <si>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</si>
  <si>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</si>
  <si>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</si>
  <si>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</si>
  <si>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</si>
  <si>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</si>
  <si>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</si>
  <si>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</si>
  <si>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</si>
  <si>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</si>
  <si>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</si>
  <si>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</si>
  <si>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</si>
  <si>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</si>
  <si>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</si>
  <si>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</si>
  <si>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</si>
  <si>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</si>
  <si>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</si>
  <si>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</si>
  <si>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</si>
  <si>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</si>
  <si>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</si>
  <si>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</si>
  <si>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</si>
  <si>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</si>
  <si>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</si>
  <si>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</si>
  <si>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</si>
  <si>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</si>
  <si>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</si>
  <si>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</si>
  <si>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</si>
  <si>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</si>
  <si>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</si>
  <si>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</si>
  <si>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</si>
  <si>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</si>
  <si>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</si>
  <si>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</si>
  <si>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</si>
  <si>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</si>
  <si>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</si>
  <si>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</si>
  <si>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</si>
  <si>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</si>
  <si>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</si>
  <si>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</si>
  <si>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</si>
  <si>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</si>
  <si>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</si>
  <si>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</si>
  <si>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</si>
  <si>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</si>
  <si>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</si>
  <si>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</si>
  <si>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</si>
  <si>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</si>
  <si>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</si>
  <si>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</si>
  <si>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</si>
  <si>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</si>
  <si>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</si>
  <si>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</si>
  <si>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</si>
  <si>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</si>
  <si>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</si>
  <si>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</si>
  <si>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</si>
  <si>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</si>
  <si>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</si>
  <si>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</si>
  <si>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</si>
  <si>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</si>
  <si>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</si>
  <si>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</si>
  <si>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</si>
  <si>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</si>
  <si>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</si>
  <si>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</si>
  <si>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</si>
  <si>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</si>
  <si>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</si>
  <si>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</si>
  <si>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</si>
  <si>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</si>
  <si>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</si>
  <si>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</si>
  <si>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</si>
  <si>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</si>
  <si>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</si>
  <si>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</si>
  <si>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</si>
  <si>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</si>
  <si>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</si>
  <si>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</si>
  <si>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</si>
  <si>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</si>
  <si>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</si>
  <si>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</si>
  <si>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</si>
  <si>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</si>
  <si>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</si>
  <si>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</si>
  <si>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</si>
  <si>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</si>
  <si>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</si>
  <si>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</si>
  <si>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</si>
  <si>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</si>
  <si>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</si>
  <si>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</si>
  <si>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</si>
  <si>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</si>
  <si>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</si>
  <si>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</si>
  <si>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</si>
  <si>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</si>
  <si>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</si>
  <si>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</si>
  <si>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</si>
  <si>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</si>
  <si>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</si>
  <si>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</si>
  <si>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</si>
  <si>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</si>
  <si>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</si>
  <si>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</si>
  <si>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</si>
  <si>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</si>
  <si>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</si>
  <si>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</si>
  <si>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</si>
  <si>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</si>
  <si>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</si>
  <si>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</si>
  <si>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</si>
  <si>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</si>
  <si>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</si>
  <si>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</si>
  <si>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</si>
  <si>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</si>
  <si>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</si>
  <si>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</si>
  <si>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</si>
  <si>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</si>
  <si>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</si>
  <si>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</si>
  <si>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</si>
  <si>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</si>
  <si>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</si>
  <si>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</si>
  <si>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</si>
  <si>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</si>
  <si>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</si>
  <si>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</si>
  <si>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</si>
  <si>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</si>
  <si>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</si>
  <si>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</si>
  <si>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</si>
  <si>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</si>
  <si>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</si>
  <si>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</si>
  <si>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</si>
  <si>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</si>
  <si>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</si>
  <si>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</si>
  <si>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</si>
  <si>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</si>
  <si>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</si>
  <si>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</si>
  <si>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</si>
  <si>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</si>
  <si>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</si>
  <si>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</si>
  <si>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</si>
  <si>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</si>
  <si>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</si>
  <si>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</si>
  <si>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</si>
  <si>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</si>
  <si>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</si>
  <si>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</si>
  <si>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</si>
  <si>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</si>
  <si>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</si>
  <si>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</si>
  <si>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</si>
  <si>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</si>
  <si>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</si>
  <si>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</si>
  <si>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</si>
  <si>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</si>
  <si>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</si>
  <si>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</si>
  <si>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</si>
  <si>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</si>
  <si>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</si>
  <si>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</si>
  <si>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</si>
  <si>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</si>
  <si>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</si>
  <si>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</si>
  <si>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</si>
  <si>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</si>
  <si>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</si>
  <si>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</si>
  <si>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</si>
  <si>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</si>
  <si>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</si>
  <si>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</si>
  <si>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</si>
  <si>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</si>
  <si>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</si>
  <si>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</si>
  <si>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</si>
  <si>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</si>
  <si>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</si>
  <si>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</si>
  <si>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</si>
  <si>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</si>
  <si>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</si>
  <si>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</si>
  <si>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</si>
  <si>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</si>
  <si>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</si>
  <si>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</si>
  <si>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</si>
  <si>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</si>
  <si>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</si>
  <si>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</si>
  <si>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</si>
  <si>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</si>
  <si>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</si>
  <si>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</si>
  <si>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</si>
  <si>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</si>
  <si>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</si>
  <si>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</si>
  <si>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</si>
  <si>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</si>
  <si>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</si>
  <si>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</si>
  <si>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</si>
  <si>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</si>
  <si>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</si>
  <si>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</si>
  <si>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</si>
  <si>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</si>
  <si>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</si>
  <si>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</si>
  <si>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</si>
  <si>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</si>
  <si>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</si>
  <si>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</si>
  <si>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</si>
  <si>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</si>
  <si>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</si>
  <si>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</si>
  <si>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</si>
  <si>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</si>
  <si>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</si>
  <si>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</si>
  <si>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</si>
  <si>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</si>
  <si>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</si>
  <si>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</si>
  <si>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</si>
  <si>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</si>
  <si>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</si>
  <si>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</si>
  <si>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</si>
  <si>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</si>
  <si>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</si>
  <si>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</si>
  <si>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</si>
  <si>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</si>
  <si>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</si>
  <si>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</si>
  <si>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</si>
  <si>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</si>
  <si>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</si>
  <si>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</si>
  <si>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</si>
  <si>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</si>
  <si>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</si>
  <si>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</si>
  <si>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</si>
  <si>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</si>
  <si>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</si>
  <si>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</si>
  <si>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</si>
  <si>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</si>
  <si>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</si>
  <si>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</si>
  <si>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</si>
  <si>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</si>
  <si>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</si>
  <si>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</si>
  <si>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</si>
  <si>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</si>
  <si>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</si>
  <si>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</si>
  <si>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</si>
  <si>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</si>
  <si>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</si>
  <si>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</si>
  <si>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</si>
  <si>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</si>
  <si>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</si>
  <si>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</si>
  <si>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</si>
  <si>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</si>
  <si>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</si>
  <si>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</si>
  <si>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</si>
  <si>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</si>
  <si>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</si>
  <si>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</si>
  <si>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</si>
  <si>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</si>
  <si>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</si>
  <si>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</si>
  <si>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</si>
  <si>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</si>
  <si>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</si>
  <si>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</si>
  <si>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</si>
  <si>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</si>
  <si>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</si>
  <si>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</si>
  <si>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</si>
  <si>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</si>
  <si>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</si>
  <si>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</si>
  <si>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</si>
  <si>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</si>
  <si>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</si>
  <si>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</si>
  <si>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</si>
  <si>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</si>
  <si>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</si>
  <si>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</si>
  <si>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</si>
  <si>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</si>
  <si>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</si>
  <si>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</si>
  <si>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</si>
  <si>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</si>
  <si>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</si>
  <si>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</si>
  <si>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</si>
  <si>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</si>
  <si>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</si>
  <si>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</si>
  <si>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</si>
  <si>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</si>
  <si>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</si>
  <si>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</si>
  <si>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</si>
  <si>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</si>
  <si>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</si>
  <si>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</si>
  <si>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</si>
  <si>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</si>
  <si>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</si>
  <si>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</si>
  <si>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</si>
  <si>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</si>
  <si>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</si>
  <si>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</si>
  <si>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</si>
  <si>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</si>
  <si>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</si>
  <si>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</si>
  <si>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</si>
  <si>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</si>
  <si>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</si>
  <si>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</si>
  <si>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</si>
  <si>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</si>
  <si>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</si>
  <si>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</si>
  <si>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</si>
  <si>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</si>
  <si>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</si>
  <si>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</si>
  <si>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</si>
  <si>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</si>
  <si>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</si>
  <si>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</si>
  <si>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</si>
  <si>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</si>
  <si>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</si>
  <si>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</si>
  <si>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</si>
  <si>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</si>
  <si>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</si>
  <si>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</si>
  <si>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</si>
  <si>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</si>
  <si>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</si>
  <si>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</si>
  <si>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</si>
  <si>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</si>
  <si>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</si>
  <si>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</si>
  <si>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</si>
  <si>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</si>
  <si>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</si>
  <si>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</si>
  <si>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</si>
  <si>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</si>
  <si>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</si>
  <si>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</si>
  <si>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</si>
  <si>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</si>
  <si>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</si>
  <si>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</si>
  <si>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</si>
  <si>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</si>
  <si>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</si>
  <si>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</si>
  <si>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</si>
  <si>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</si>
  <si>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</si>
  <si>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</si>
  <si>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</si>
  <si>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</si>
  <si>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</si>
  <si>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</si>
  <si>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</si>
  <si>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</si>
  <si>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</si>
  <si>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</si>
  <si>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</si>
  <si>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</si>
  <si>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</si>
  <si>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</si>
  <si>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</si>
  <si>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</si>
  <si>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</si>
  <si>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</si>
  <si>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</si>
  <si>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</si>
  <si>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</si>
  <si>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</si>
  <si>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</si>
  <si>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</si>
  <si>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</si>
  <si>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</si>
  <si>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</si>
  <si>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</si>
  <si>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</si>
  <si>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</si>
  <si>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</si>
  <si>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</si>
  <si>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</si>
  <si>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</si>
  <si>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</si>
  <si>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</si>
  <si>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</si>
  <si>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</si>
  <si>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</si>
  <si>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</si>
  <si>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</si>
  <si>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</si>
  <si>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</si>
  <si>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</si>
  <si>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</si>
  <si>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</si>
  <si>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</si>
  <si>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</si>
  <si>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</si>
  <si>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</si>
  <si>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</si>
  <si>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</si>
  <si>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</si>
  <si>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</si>
  <si>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</si>
  <si>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</si>
  <si>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</si>
  <si>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</si>
  <si>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</si>
  <si>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</si>
  <si>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</si>
  <si>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</si>
  <si>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</si>
  <si>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</si>
  <si>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</si>
  <si>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</si>
  <si>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</si>
  <si>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</si>
  <si>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</si>
  <si>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</si>
  <si>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</si>
  <si>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</si>
  <si>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</si>
  <si>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</si>
  <si>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</si>
  <si>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</si>
  <si>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</si>
  <si>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</si>
  <si>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</si>
  <si>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</si>
  <si>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</si>
  <si>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</si>
  <si>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</si>
  <si>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</si>
  <si>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</si>
  <si>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</si>
  <si>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</si>
  <si>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</si>
  <si>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</si>
  <si>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</si>
  <si>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</si>
  <si>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</si>
  <si>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</si>
  <si>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</si>
  <si>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</si>
  <si>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</si>
  <si>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</si>
  <si>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</si>
  <si>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</si>
  <si>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</si>
  <si>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</si>
  <si>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</si>
  <si>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</si>
  <si>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</si>
  <si>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</si>
  <si>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</si>
  <si>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</si>
  <si>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</si>
  <si>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</si>
  <si>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</si>
  <si>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</si>
  <si>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</si>
  <si>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</si>
  <si>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</si>
  <si>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</si>
  <si>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</si>
  <si>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</si>
  <si>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</si>
  <si>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</si>
  <si>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</si>
  <si>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</si>
  <si>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</si>
  <si>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</si>
  <si>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</si>
  <si>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</si>
  <si>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</si>
  <si>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</si>
  <si>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</si>
  <si>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</si>
  <si>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</si>
  <si>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</si>
  <si>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</si>
  <si>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</si>
  <si>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</si>
  <si>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</si>
  <si>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</si>
  <si>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</si>
  <si>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</si>
  <si>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</si>
  <si>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</si>
  <si>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</si>
  <si>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</si>
  <si>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</si>
  <si>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</si>
  <si>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</si>
  <si>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</si>
  <si>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</si>
  <si>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</si>
  <si>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</si>
  <si>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</si>
  <si>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</si>
  <si>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</si>
  <si>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</si>
  <si>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</si>
  <si>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</si>
  <si>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</si>
  <si>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</si>
  <si>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</si>
  <si>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</si>
  <si>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</si>
  <si>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</si>
  <si>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</si>
  <si>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</si>
  <si>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</si>
  <si>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</si>
  <si>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</si>
  <si>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</si>
  <si>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</si>
  <si>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</si>
  <si>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</si>
  <si>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</si>
  <si>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</si>
  <si>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</si>
  <si>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</si>
  <si>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</si>
  <si>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</si>
  <si>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</si>
  <si>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</si>
  <si>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</si>
  <si>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</si>
  <si>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</si>
  <si>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</si>
  <si>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</si>
  <si>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</si>
  <si>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</si>
  <si>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</si>
  <si>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</si>
  <si>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</si>
  <si>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</si>
  <si>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</si>
  <si>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</si>
  <si>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</si>
  <si>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</si>
  <si>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</si>
  <si>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</si>
  <si>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</si>
  <si>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</si>
  <si>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</si>
  <si>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</si>
  <si>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</si>
  <si>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</si>
  <si>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</si>
  <si>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</si>
  <si>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</si>
  <si>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</si>
  <si>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</si>
  <si>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</si>
  <si>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</si>
  <si>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</si>
  <si>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</si>
  <si>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</si>
  <si>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</si>
  <si>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</si>
  <si>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</si>
  <si>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</si>
  <si>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</si>
  <si>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</si>
  <si>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</si>
  <si>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</si>
  <si>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</si>
  <si>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</si>
  <si>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</si>
  <si>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</si>
  <si>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</si>
  <si>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</si>
  <si>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</si>
  <si>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</si>
  <si>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</si>
  <si>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</si>
  <si>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</si>
  <si>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</si>
  <si>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</si>
  <si>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</si>
  <si>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</si>
  <si>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</si>
  <si>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</si>
  <si>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</si>
  <si>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</si>
  <si>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</si>
  <si>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</si>
  <si>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</si>
  <si>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</si>
  <si>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</si>
  <si>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</si>
  <si>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</si>
  <si>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</si>
  <si>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</si>
  <si>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</si>
  <si>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</si>
  <si>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</si>
  <si>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</si>
  <si>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</si>
  <si>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</si>
  <si>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</si>
  <si>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</si>
  <si>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</si>
  <si>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</si>
  <si>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</si>
  <si>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</si>
  <si>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</si>
  <si>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</si>
  <si>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</si>
  <si>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</si>
  <si>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</si>
  <si>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</si>
  <si>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</si>
  <si>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</si>
  <si>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</si>
  <si>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</si>
  <si>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</si>
  <si>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</si>
  <si>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</si>
  <si>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</si>
  <si>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</si>
  <si>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</si>
  <si>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</si>
  <si>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</si>
  <si>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</si>
  <si>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</si>
  <si>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</si>
  <si>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</si>
  <si>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</si>
  <si>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</si>
  <si>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</si>
  <si>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</si>
  <si>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</si>
  <si>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</si>
  <si>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</si>
  <si>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</si>
  <si>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</si>
  <si>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</si>
  <si>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</si>
  <si>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</si>
  <si>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</si>
  <si>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</si>
  <si>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</si>
  <si>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</si>
  <si>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</si>
  <si>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</si>
  <si>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</si>
  <si>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</si>
  <si>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</si>
  <si>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</si>
  <si>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</si>
  <si>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</si>
  <si>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</si>
  <si>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</si>
  <si>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</si>
  <si>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</si>
  <si>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</si>
  <si>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</si>
  <si>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</si>
  <si>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</si>
  <si>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</si>
  <si>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</si>
  <si>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</si>
  <si>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</si>
  <si>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</si>
  <si>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</si>
  <si>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</si>
  <si>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</si>
  <si>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</si>
  <si>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</si>
  <si>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</si>
  <si>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</si>
  <si>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</si>
  <si>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</si>
  <si>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</si>
  <si>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</si>
  <si>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</si>
  <si>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</si>
  <si>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</si>
  <si>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</si>
  <si>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</si>
  <si>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</si>
  <si>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</si>
  <si>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</si>
  <si>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</si>
  <si>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</si>
  <si>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</si>
  <si>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</si>
  <si>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</si>
  <si>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</si>
  <si>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</si>
  <si>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</si>
  <si>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</si>
  <si>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</si>
  <si>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</si>
  <si>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</si>
  <si>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</si>
  <si>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</si>
  <si>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</si>
  <si>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</si>
  <si>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</si>
  <si>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</si>
  <si>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</si>
  <si>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</si>
  <si>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</si>
  <si>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</si>
  <si>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</si>
  <si>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</si>
  <si>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</si>
  <si>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</si>
  <si>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</si>
  <si>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</si>
  <si>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</si>
  <si>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</si>
  <si>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</si>
  <si>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</si>
  <si>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</si>
  <si>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</si>
  <si>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</si>
  <si>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</si>
  <si>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</si>
  <si>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</si>
  <si>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</si>
  <si>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</si>
  <si>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</si>
  <si>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</si>
  <si>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</si>
  <si>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</si>
  <si>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</si>
  <si>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</si>
  <si>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</si>
  <si>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</si>
  <si>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</si>
  <si>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</si>
  <si>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</si>
  <si>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</si>
  <si>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</si>
  <si>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</si>
  <si>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</si>
  <si>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</si>
  <si>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</si>
  <si>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</si>
  <si>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</si>
  <si>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</si>
  <si>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</si>
  <si>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</si>
  <si>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</si>
  <si>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</si>
  <si>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</si>
  <si>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</si>
  <si>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</si>
  <si>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</si>
  <si>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</si>
  <si>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</si>
  <si>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</si>
  <si>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</si>
  <si>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</si>
  <si>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</si>
  <si>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</si>
  <si>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</si>
  <si>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</si>
  <si>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</si>
  <si>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</si>
  <si>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</si>
  <si>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</si>
  <si>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</si>
  <si>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</si>
  <si>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</si>
  <si>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</si>
  <si>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</si>
  <si>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</si>
  <si>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</si>
  <si>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</si>
  <si>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</si>
  <si>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</si>
  <si>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</si>
  <si>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</si>
  <si>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</si>
  <si>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</si>
  <si>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</si>
  <si>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</si>
  <si>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</si>
  <si>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</si>
  <si>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</si>
  <si>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</si>
  <si>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</si>
  <si>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</si>
  <si>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</si>
  <si>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</si>
  <si>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</si>
  <si>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</si>
  <si>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</si>
  <si>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</si>
  <si>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</si>
  <si>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</si>
  <si>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</si>
  <si>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</si>
  <si>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</si>
  <si>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</si>
  <si>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</si>
  <si>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</si>
  <si>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</si>
  <si>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</si>
  <si>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</si>
  <si>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</si>
  <si>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</si>
  <si>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</si>
  <si>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</si>
  <si>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</si>
  <si>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</si>
  <si>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</si>
  <si>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</si>
  <si>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</si>
  <si>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</si>
  <si>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</si>
  <si>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</si>
  <si>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</si>
  <si>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</si>
  <si>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</si>
  <si>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</si>
  <si>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</si>
  <si>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</si>
  <si>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</si>
  <si>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</si>
  <si>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</si>
  <si>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</si>
  <si>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</si>
  <si>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</si>
  <si>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</si>
  <si>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</si>
  <si>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</si>
  <si>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</si>
  <si>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</si>
  <si>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</si>
  <si>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</si>
  <si>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</si>
  <si>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</si>
  <si>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</si>
  <si>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</si>
  <si>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</si>
  <si>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</si>
  <si>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</si>
  <si>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</si>
  <si>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</si>
  <si>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</si>
  <si>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</si>
  <si>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</si>
  <si>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</si>
  <si>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</si>
  <si>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</si>
  <si>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</si>
  <si>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</si>
  <si>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</si>
  <si>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</si>
  <si>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</si>
  <si>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</si>
  <si>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</si>
  <si>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</si>
  <si>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</si>
  <si>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</si>
  <si>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</si>
  <si>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</si>
  <si>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</si>
  <si>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</si>
  <si>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</si>
  <si>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</si>
  <si>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</si>
  <si>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</si>
  <si>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</si>
  <si>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</si>
  <si>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</si>
  <si>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</si>
  <si>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</si>
  <si>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</si>
  <si>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</si>
  <si>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</si>
  <si>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</si>
  <si>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</si>
  <si>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</si>
  <si>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</si>
  <si>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</si>
  <si>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</si>
  <si>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</si>
  <si>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</si>
  <si>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</si>
  <si>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</si>
  <si>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</si>
  <si>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</si>
  <si>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</si>
  <si>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</si>
  <si>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</si>
  <si>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</si>
  <si>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</si>
  <si>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</si>
  <si>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</si>
  <si>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</si>
  <si>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</si>
  <si>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</si>
  <si>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</si>
  <si>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</si>
  <si>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</si>
  <si>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</si>
  <si>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</si>
  <si>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</si>
  <si>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</si>
  <si>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</si>
  <si>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</si>
  <si>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</si>
  <si>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</si>
  <si>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</si>
  <si>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</si>
  <si>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</si>
  <si>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</si>
  <si>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</si>
  <si>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</si>
  <si>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</si>
  <si>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</si>
  <si>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</si>
  <si>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</si>
  <si>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</si>
  <si>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</si>
  <si>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</si>
  <si>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</si>
  <si>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</si>
  <si>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</si>
  <si>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</si>
  <si>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</si>
  <si>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</si>
  <si>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</si>
  <si>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</si>
  <si>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</si>
  <si>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</si>
  <si>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</si>
  <si>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</si>
  <si>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</si>
  <si>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</si>
  <si>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</si>
  <si>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</si>
  <si>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</si>
  <si>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</si>
  <si>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</si>
  <si>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</si>
  <si>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</si>
  <si>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</si>
  <si>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</si>
  <si>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</si>
  <si>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</si>
  <si>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</si>
  <si>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</si>
  <si>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</si>
  <si>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</si>
  <si>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</si>
  <si>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</si>
  <si>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</si>
  <si>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</si>
  <si>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</si>
  <si>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</si>
  <si>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</si>
  <si>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</si>
  <si>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</si>
  <si>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</si>
  <si>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</si>
  <si>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</si>
  <si>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</si>
  <si>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</si>
  <si>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</si>
  <si>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</si>
  <si>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</si>
  <si>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</si>
  <si>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</si>
  <si>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</si>
  <si>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</si>
  <si>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</si>
  <si>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</si>
  <si>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</si>
  <si>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</si>
  <si>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</si>
  <si>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</si>
  <si>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</si>
  <si>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</si>
  <si>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</si>
  <si>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</si>
  <si>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</si>
  <si>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</si>
  <si>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</si>
  <si>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</si>
  <si>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</si>
  <si>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</si>
  <si>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</si>
  <si>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</si>
  <si>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</si>
  <si>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</si>
  <si>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</si>
  <si>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</si>
  <si>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</si>
  <si>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</si>
  <si>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</si>
  <si>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</si>
  <si>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</si>
  <si>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</si>
  <si>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</si>
  <si>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</si>
  <si>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</si>
  <si>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</si>
  <si>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</si>
  <si>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</si>
  <si>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</si>
  <si>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</si>
  <si>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</si>
  <si>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</si>
  <si>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</si>
  <si>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</si>
  <si>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</si>
  <si>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</si>
  <si>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</si>
  <si>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</si>
  <si>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</si>
  <si>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</si>
  <si>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</si>
  <si>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</si>
  <si>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</si>
  <si>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</si>
  <si>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</si>
  <si>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</si>
  <si>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</si>
  <si>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</si>
  <si>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</si>
  <si>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</si>
  <si>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</si>
  <si>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</si>
  <si>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</si>
  <si>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</si>
  <si>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</si>
  <si>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</si>
  <si>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</si>
  <si>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</si>
  <si>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</si>
  <si>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</si>
  <si>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</si>
  <si>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</si>
  <si>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</si>
  <si>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</si>
  <si>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</si>
  <si>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</si>
  <si>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</si>
  <si>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</si>
  <si>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</si>
  <si>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</si>
  <si>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</si>
  <si>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</si>
  <si>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</si>
  <si>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</si>
  <si>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</si>
  <si>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</si>
  <si>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</si>
  <si>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</si>
  <si>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</si>
  <si>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</si>
  <si>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</si>
  <si>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</si>
  <si>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</si>
  <si>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</si>
  <si>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</si>
  <si>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</si>
  <si>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</si>
  <si>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</si>
  <si>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</si>
  <si>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</si>
  <si>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</si>
  <si>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</si>
  <si>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</si>
  <si>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</si>
  <si>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</si>
  <si>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</si>
  <si>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</si>
  <si>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</si>
  <si>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</si>
  <si>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</si>
  <si>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</si>
  <si>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</si>
  <si>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</si>
  <si>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</si>
  <si>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</si>
  <si>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</si>
  <si>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</si>
  <si>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</si>
  <si>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</si>
  <si>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</si>
  <si>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</si>
  <si>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</si>
  <si>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</si>
  <si>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</si>
  <si>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</si>
  <si>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</si>
  <si>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</si>
  <si>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</si>
  <si>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</si>
  <si>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</si>
  <si>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</si>
  <si>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</si>
  <si>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</si>
  <si>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</si>
  <si>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</si>
  <si>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</si>
  <si>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</si>
  <si>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</si>
  <si>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</si>
  <si>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</si>
  <si>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</si>
  <si>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</si>
  <si>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</si>
  <si>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</si>
  <si>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</si>
  <si>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</si>
  <si>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</si>
  <si>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</si>
  <si>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</si>
  <si>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</si>
  <si>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</si>
  <si>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</si>
  <si>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</si>
  <si>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</si>
  <si>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</si>
  <si>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</si>
  <si>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</si>
  <si>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</si>
  <si>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</si>
  <si>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</si>
  <si>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</si>
  <si>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</si>
  <si>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</si>
  <si>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</si>
  <si>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</si>
  <si>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</si>
  <si>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</si>
  <si>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</si>
  <si>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</si>
  <si>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</si>
  <si>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</si>
  <si>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</si>
  <si>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</si>
  <si>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</si>
  <si>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</si>
  <si>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</si>
  <si>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</si>
  <si>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</si>
  <si>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</si>
  <si>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</si>
  <si>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</si>
  <si>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</si>
  <si>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</si>
  <si>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</si>
  <si>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</si>
  <si>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</si>
  <si>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</si>
  <si>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</si>
  <si>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</si>
  <si>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</si>
  <si>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</si>
  <si>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</si>
  <si>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</si>
  <si>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</si>
  <si>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</si>
  <si>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</si>
  <si>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</si>
  <si>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</si>
  <si>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</si>
  <si>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</si>
  <si>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</si>
  <si>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</si>
  <si>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</si>
  <si>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</si>
  <si>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</si>
  <si>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</si>
  <si>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</si>
  <si>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</si>
  <si>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</si>
  <si>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</si>
  <si>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</si>
  <si>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</si>
  <si>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</si>
  <si>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</si>
  <si>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</si>
  <si>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</si>
  <si>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</si>
  <si>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</si>
  <si>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</si>
  <si>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</si>
  <si>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</si>
  <si>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</si>
  <si>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</si>
  <si>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</si>
  <si>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</si>
  <si>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</si>
  <si>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</si>
  <si>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</si>
  <si>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</si>
  <si>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</si>
  <si>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</si>
  <si>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</si>
  <si>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</si>
  <si>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</si>
  <si>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</si>
  <si>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</si>
  <si>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</si>
  <si>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</si>
  <si>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</si>
  <si>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</si>
  <si>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</si>
  <si>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</si>
  <si>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</si>
  <si>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</si>
  <si>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</si>
  <si>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</si>
  <si>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</si>
  <si>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</si>
  <si>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</si>
  <si>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</si>
  <si>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</si>
  <si>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</si>
  <si>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</si>
  <si>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</si>
  <si>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</si>
  <si>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</si>
  <si>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</si>
  <si>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</si>
  <si>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</si>
  <si>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</si>
  <si>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</si>
  <si>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</si>
  <si>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</si>
  <si>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</si>
  <si>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</si>
  <si>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</si>
  <si>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</si>
  <si>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</si>
  <si>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</si>
  <si>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</si>
  <si>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</si>
  <si>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</si>
  <si>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</si>
  <si>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</si>
  <si>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</si>
  <si>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</si>
  <si>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</si>
  <si>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</si>
  <si>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</si>
  <si>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</si>
  <si>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</si>
  <si>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</si>
  <si>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</si>
  <si>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</si>
  <si>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</si>
  <si>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</si>
  <si>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</si>
  <si>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</si>
  <si>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</si>
  <si>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</si>
  <si>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</si>
  <si>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</si>
  <si>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</si>
  <si>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</si>
  <si>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</si>
  <si>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</si>
  <si>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</si>
  <si>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</si>
  <si>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</si>
  <si>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</si>
  <si>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</si>
  <si>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</si>
  <si>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</si>
  <si>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</si>
  <si>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</si>
  <si>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</si>
  <si>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</si>
  <si>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</si>
  <si>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</si>
  <si>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</si>
  <si>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</si>
  <si>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</si>
  <si>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</si>
  <si>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</si>
  <si>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</si>
  <si>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</si>
  <si>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</si>
  <si>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</si>
  <si>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</si>
  <si>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</si>
  <si>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</si>
  <si>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</si>
  <si>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</si>
  <si>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</si>
  <si>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</si>
  <si>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</si>
  <si>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</si>
  <si>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</si>
  <si>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</si>
  <si>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</si>
  <si>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</si>
  <si>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</si>
  <si>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</si>
  <si>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</si>
  <si>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</si>
  <si>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</si>
  <si>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</si>
  <si>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</si>
  <si>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</si>
  <si>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</si>
  <si>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</si>
  <si>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</si>
  <si>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</si>
  <si>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</si>
  <si>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</si>
  <si>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</si>
  <si>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</si>
  <si>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</si>
  <si>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</si>
  <si>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</si>
  <si>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</si>
  <si>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</si>
  <si>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</si>
  <si>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</si>
  <si>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</si>
  <si>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</si>
  <si>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</si>
  <si>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</si>
  <si>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</si>
  <si>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</si>
  <si>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</si>
  <si>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</si>
  <si>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</si>
  <si>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</si>
  <si>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</si>
  <si>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</si>
  <si>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</si>
  <si>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</si>
  <si>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</si>
  <si>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</si>
  <si>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</si>
  <si>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</si>
  <si>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</si>
  <si>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</si>
  <si>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</si>
  <si>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</si>
  <si>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</si>
  <si>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</si>
  <si>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</si>
  <si>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</si>
  <si>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</si>
  <si>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</si>
  <si>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</si>
  <si>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</si>
  <si>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</si>
  <si>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</si>
  <si>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</si>
  <si>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</si>
  <si>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</si>
  <si>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</si>
  <si>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</si>
  <si>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</si>
  <si>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</si>
  <si>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</si>
  <si>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</si>
  <si>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</si>
  <si>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</si>
  <si>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</si>
  <si>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</si>
  <si>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</si>
  <si>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</si>
  <si>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</si>
  <si>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</si>
  <si>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</si>
  <si>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</si>
  <si>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</si>
  <si>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</si>
  <si>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</si>
  <si>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</si>
  <si>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</si>
  <si>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</si>
  <si>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</si>
  <si>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</si>
  <si>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</si>
  <si>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</si>
  <si>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</si>
  <si>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</si>
  <si>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</si>
  <si>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</si>
  <si>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</si>
  <si>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</si>
  <si>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</si>
  <si>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</si>
  <si>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</si>
  <si>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</si>
  <si>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</si>
  <si>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</si>
  <si>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</si>
  <si>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</si>
  <si>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</si>
  <si>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</si>
  <si>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</si>
  <si>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</si>
  <si>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</si>
  <si>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</si>
  <si>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</si>
  <si>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</si>
  <si>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</si>
  <si>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</si>
  <si>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</si>
  <si>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</si>
  <si>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</si>
  <si>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</si>
  <si>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</si>
  <si>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</si>
  <si>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</si>
  <si>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</si>
  <si>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</si>
  <si>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</si>
  <si>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</si>
  <si>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</si>
  <si>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</si>
  <si>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</si>
  <si>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</si>
  <si>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</si>
  <si>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</si>
  <si>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</si>
  <si>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</si>
  <si>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</si>
  <si>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</si>
  <si>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</si>
  <si>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</si>
  <si>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</si>
  <si>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</si>
  <si>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</si>
  <si>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</si>
  <si>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</si>
  <si>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</si>
  <si>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</si>
  <si>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</si>
  <si>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</si>
  <si>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</si>
  <si>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</si>
  <si>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</si>
  <si>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</si>
  <si>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</si>
  <si>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</si>
  <si>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</si>
  <si>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</si>
  <si>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</si>
  <si>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</si>
  <si>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</si>
  <si>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</si>
  <si>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</si>
  <si>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</si>
  <si>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</si>
  <si>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</si>
  <si>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</si>
  <si>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</si>
  <si>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</si>
  <si>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</si>
  <si>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</si>
  <si>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</si>
  <si>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</si>
  <si>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</si>
  <si>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</si>
  <si>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</si>
  <si>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</si>
  <si>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</si>
  <si>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</si>
  <si>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</si>
  <si>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</si>
  <si>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</si>
  <si>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</si>
  <si>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</si>
  <si>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</si>
  <si>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</si>
  <si>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</si>
  <si>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</si>
  <si>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</si>
  <si>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</si>
  <si>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</si>
  <si>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</si>
  <si>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</si>
  <si>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</si>
  <si>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</si>
  <si>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</si>
  <si>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</si>
  <si>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</si>
  <si>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</si>
  <si>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</si>
  <si>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</si>
  <si>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</si>
  <si>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</si>
  <si>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</si>
  <si>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</si>
  <si>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</si>
  <si>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</si>
  <si>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</si>
  <si>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</si>
  <si>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</si>
  <si>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</si>
  <si>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</si>
  <si>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</si>
  <si>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</si>
  <si>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</si>
  <si>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</si>
  <si>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</si>
  <si>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</si>
  <si>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</si>
  <si>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</si>
  <si>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</si>
  <si>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</si>
  <si>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</si>
  <si>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</si>
  <si>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</si>
  <si>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</si>
  <si>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</si>
  <si>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</si>
  <si>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</si>
  <si>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</si>
  <si>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</si>
  <si>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</si>
  <si>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</si>
  <si>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</si>
  <si>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</si>
  <si>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</si>
  <si>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</si>
  <si>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</si>
  <si>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</si>
  <si>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</si>
  <si>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</si>
  <si>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</si>
  <si>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</si>
  <si>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</si>
  <si>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</si>
  <si>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</si>
  <si>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</si>
  <si>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</si>
  <si>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</si>
  <si>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</si>
  <si>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</si>
  <si>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</si>
  <si>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</si>
  <si>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</si>
  <si>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</si>
  <si>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</si>
  <si>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</si>
  <si>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</si>
  <si>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</si>
  <si>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</si>
  <si>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</si>
  <si>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</si>
  <si>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</si>
  <si>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</si>
  <si>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</si>
  <si>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</si>
  <si>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</si>
  <si>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</si>
  <si>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</si>
  <si>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</si>
  <si>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</si>
  <si>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</si>
  <si>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</si>
  <si>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</si>
  <si>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</si>
  <si>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</si>
  <si>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</si>
  <si>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</si>
  <si>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</si>
  <si>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</si>
  <si>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</si>
  <si>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</si>
  <si>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</si>
  <si>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</si>
  <si>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</si>
  <si>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</si>
  <si>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</si>
  <si>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</si>
  <si>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</si>
  <si>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</si>
  <si>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</si>
  <si>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</si>
  <si>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</si>
  <si>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</si>
  <si>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</si>
  <si>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</si>
  <si>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</si>
  <si>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</si>
  <si>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</si>
  <si>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</si>
  <si>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</si>
  <si>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</si>
  <si>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</si>
  <si>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</si>
  <si>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</si>
  <si>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</si>
  <si>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</si>
  <si>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</si>
  <si>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</si>
  <si>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</si>
  <si>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</si>
  <si>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</si>
  <si>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</si>
  <si>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</si>
  <si>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</si>
  <si>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</si>
  <si>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</si>
  <si>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</si>
  <si>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</si>
  <si>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</si>
  <si>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</si>
  <si>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</si>
  <si>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</si>
  <si>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</si>
  <si>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</si>
  <si>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</si>
  <si>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</si>
  <si>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</si>
  <si>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</si>
  <si>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</si>
  <si>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</si>
  <si>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</si>
  <si>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</si>
  <si>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</si>
  <si>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</si>
  <si>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</si>
  <si>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</si>
  <si>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</si>
  <si>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</si>
  <si>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</si>
  <si>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</si>
  <si>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</si>
  <si>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</si>
  <si>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</si>
  <si>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</si>
  <si>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</si>
  <si>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</si>
  <si>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</si>
  <si>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</si>
  <si>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</si>
  <si>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</si>
  <si>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</si>
  <si>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</si>
  <si>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</si>
  <si>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</si>
  <si>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</si>
  <si>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</si>
  <si>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</si>
  <si>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</si>
  <si>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</si>
  <si>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</si>
  <si>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</si>
  <si>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</si>
  <si>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</si>
  <si>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</si>
  <si>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</si>
  <si>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</si>
  <si>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</si>
  <si>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</si>
  <si>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</si>
  <si>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</si>
  <si>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</si>
  <si>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</si>
  <si>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</si>
  <si>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</si>
  <si>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</si>
  <si>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</si>
  <si>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</si>
  <si>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</si>
  <si>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</si>
  <si>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</si>
  <si>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</si>
  <si>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</si>
  <si>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</si>
  <si>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</si>
  <si>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</si>
  <si>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</si>
  <si>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</si>
  <si>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</si>
  <si>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</si>
  <si>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</si>
  <si>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</si>
  <si>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</si>
  <si>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</si>
  <si>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</si>
  <si>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</si>
  <si>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</si>
  <si>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</si>
  <si>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</si>
  <si>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</si>
  <si>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</si>
  <si>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</si>
  <si>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</si>
  <si>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</si>
  <si>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</si>
  <si>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</si>
  <si>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</si>
  <si>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</si>
  <si>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</si>
  <si>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</si>
  <si>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</si>
  <si>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</si>
  <si>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</si>
  <si>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</si>
  <si>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</si>
  <si>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</si>
  <si>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</si>
  <si>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</si>
  <si>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</si>
  <si>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</si>
  <si>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</si>
  <si>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</si>
  <si>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</si>
  <si>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</si>
  <si>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</si>
  <si>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</si>
  <si>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</si>
  <si>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</si>
  <si>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</si>
  <si>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</si>
  <si>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</si>
  <si>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</si>
  <si>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</si>
  <si>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</si>
  <si>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</si>
  <si>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</si>
  <si>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</si>
  <si>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</si>
  <si>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</si>
  <si>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</si>
  <si>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</si>
  <si>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</si>
  <si>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</si>
  <si>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</si>
  <si>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</si>
  <si>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</si>
  <si>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</si>
  <si>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</si>
  <si>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</si>
  <si>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</si>
  <si>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</si>
  <si>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</si>
  <si>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</si>
  <si>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</si>
  <si>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</si>
  <si>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</si>
  <si>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</si>
  <si>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</si>
  <si>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</si>
  <si>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</si>
  <si>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</si>
  <si>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</si>
  <si>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</si>
  <si>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</si>
  <si>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</si>
  <si>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</si>
  <si>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</si>
  <si>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</si>
  <si>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</si>
  <si>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</si>
  <si>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</si>
  <si>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</si>
  <si>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</si>
  <si>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</si>
  <si>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</si>
  <si>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</si>
  <si>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</si>
  <si>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</si>
  <si>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</si>
  <si>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</si>
  <si>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</si>
  <si>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</si>
  <si>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</si>
  <si>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</si>
  <si>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</si>
  <si>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</si>
  <si>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</si>
  <si>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</si>
  <si>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</si>
  <si>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</si>
  <si>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</si>
  <si>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</si>
  <si>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</si>
  <si>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</si>
  <si>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</si>
  <si>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</si>
  <si>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</si>
  <si>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</si>
  <si>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</si>
  <si>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</si>
  <si>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</si>
  <si>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</si>
  <si>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</si>
  <si>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</si>
  <si>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</si>
  <si>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</si>
  <si>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</si>
  <si>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</si>
  <si>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</si>
  <si>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</si>
  <si>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</si>
  <si>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</si>
  <si>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</si>
  <si>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</si>
  <si>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</si>
  <si>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</si>
  <si>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</si>
  <si>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</si>
  <si>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</si>
  <si>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</si>
  <si>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</si>
  <si>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</si>
  <si>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</si>
  <si>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</si>
  <si>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</si>
  <si>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</si>
  <si>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</si>
  <si>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</si>
  <si>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</si>
  <si>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</si>
  <si>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</si>
  <si>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</si>
  <si>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</si>
  <si>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</si>
  <si>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</si>
  <si>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</si>
  <si>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</si>
  <si>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</si>
  <si>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</si>
  <si>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</si>
  <si>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</si>
  <si>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</si>
  <si>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</si>
  <si>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</si>
  <si>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</si>
  <si>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</si>
  <si>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</si>
  <si>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</si>
  <si>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</si>
  <si>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</si>
  <si>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</si>
  <si>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</si>
  <si>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</si>
  <si>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</si>
  <si>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</si>
  <si>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</si>
  <si>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</si>
  <si>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</si>
  <si>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</si>
  <si>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</si>
  <si>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</si>
  <si>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</si>
  <si>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</si>
  <si>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</si>
  <si>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</si>
  <si>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</si>
  <si>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</si>
  <si>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</si>
  <si>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</si>
  <si>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</si>
  <si>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</si>
  <si>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</si>
  <si>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</si>
  <si>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</si>
  <si>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</si>
  <si>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</si>
  <si>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</si>
  <si>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</si>
  <si>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</si>
  <si>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</si>
  <si>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</si>
  <si>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</si>
  <si>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</si>
  <si>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</si>
  <si>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</si>
  <si>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</si>
  <si>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</si>
  <si>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</si>
  <si>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</si>
  <si>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</si>
  <si>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</si>
  <si>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</si>
  <si>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</si>
  <si>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</si>
  <si>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</si>
  <si>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</si>
  <si>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</si>
  <si>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</si>
  <si>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</si>
  <si>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</si>
  <si>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</si>
  <si>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</si>
  <si>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</si>
  <si>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</si>
  <si>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</si>
  <si>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</si>
  <si>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</si>
  <si>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</si>
  <si>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</si>
  <si>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</si>
  <si>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</si>
  <si>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</si>
  <si>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</si>
  <si>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</si>
  <si>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</si>
  <si>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</si>
  <si>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</si>
  <si>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</si>
  <si>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</si>
  <si>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</si>
  <si>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</si>
  <si>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</si>
  <si>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</si>
  <si>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</si>
  <si>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</si>
  <si>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</si>
  <si>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</si>
  <si>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</si>
  <si>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</si>
  <si>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</si>
  <si>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</si>
  <si>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</si>
  <si>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</si>
  <si>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</si>
  <si>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</si>
  <si>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</si>
  <si>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</si>
  <si>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</si>
  <si>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</si>
  <si>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</si>
  <si>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</si>
  <si>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</si>
  <si>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</si>
  <si>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</si>
  <si>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</si>
  <si>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</si>
  <si>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</si>
  <si>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</si>
  <si>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</si>
  <si>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</si>
  <si>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</si>
  <si>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</si>
  <si>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</si>
  <si>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</si>
  <si>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</si>
  <si>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</si>
  <si>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</si>
  <si>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</si>
  <si>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</si>
  <si>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</si>
  <si>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</si>
  <si>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</si>
  <si>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</si>
  <si>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</si>
  <si>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</si>
  <si>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</si>
  <si>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</si>
  <si>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</si>
  <si>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</si>
  <si>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</si>
  <si>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</si>
  <si>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</si>
  <si>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</si>
  <si>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</si>
  <si>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</si>
  <si>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</si>
  <si>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</si>
  <si>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</si>
  <si>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</si>
  <si>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</si>
  <si>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</si>
  <si>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</si>
  <si>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</si>
  <si>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</si>
  <si>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</si>
  <si>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</si>
  <si>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</si>
  <si>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</si>
  <si>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</si>
  <si>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</si>
  <si>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</si>
  <si>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</si>
  <si>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</si>
  <si>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</si>
  <si>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</si>
  <si>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</si>
  <si>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</si>
  <si>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</si>
  <si>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</si>
  <si>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</si>
  <si>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</si>
  <si>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</si>
  <si>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</si>
  <si>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</si>
  <si>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</si>
  <si>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</si>
  <si>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</si>
  <si>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</si>
  <si>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</si>
  <si>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</si>
  <si>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</si>
  <si>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</si>
  <si>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</si>
  <si>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</si>
  <si>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</si>
  <si>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</si>
  <si>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</si>
  <si>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</si>
  <si>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</si>
  <si>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</si>
  <si>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</si>
  <si>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</si>
  <si>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</si>
  <si>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</si>
  <si>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</si>
  <si>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</si>
  <si>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</si>
  <si>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</si>
  <si>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</si>
  <si>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</si>
  <si>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</si>
  <si>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</si>
  <si>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</si>
  <si>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</si>
  <si>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</si>
  <si>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</si>
  <si>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</si>
  <si>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</si>
  <si>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</si>
  <si>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</si>
  <si>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</si>
  <si>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</si>
  <si>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</si>
  <si>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</si>
  <si>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</si>
  <si>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</si>
  <si>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</si>
  <si>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</si>
  <si>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</si>
  <si>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</si>
  <si>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</si>
  <si>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</si>
  <si>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</si>
  <si>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</si>
  <si>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</si>
  <si>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</si>
  <si>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</si>
  <si>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</si>
  <si>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</si>
  <si>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</si>
  <si>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</si>
  <si>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</si>
  <si>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</si>
  <si>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</si>
  <si>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</si>
  <si>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</si>
  <si>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</si>
  <si>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</si>
  <si>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</si>
  <si>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</si>
  <si>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</si>
  <si>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</si>
  <si>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</si>
  <si>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</si>
  <si>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</si>
  <si>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</si>
  <si>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</si>
  <si>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</si>
  <si>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</si>
  <si>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</si>
  <si>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</si>
  <si>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</si>
  <si>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</si>
  <si>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</si>
  <si>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</si>
  <si>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</si>
  <si>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</si>
  <si>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</si>
  <si>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</si>
  <si>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</si>
  <si>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</si>
  <si>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</si>
  <si>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</si>
  <si>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</si>
  <si>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</si>
  <si>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</si>
  <si>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</si>
  <si>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</si>
  <si>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</si>
  <si>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</si>
  <si>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</si>
  <si>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</si>
  <si>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</si>
  <si>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</si>
  <si>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</si>
  <si>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</si>
  <si>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</si>
  <si>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</si>
  <si>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</si>
  <si>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</si>
  <si>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</si>
  <si>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</si>
  <si>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</si>
  <si>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</si>
  <si>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</si>
  <si>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</si>
  <si>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</si>
  <si>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</si>
  <si>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</si>
  <si>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</si>
  <si>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</si>
  <si>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</si>
  <si>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</si>
  <si>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</si>
  <si>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</si>
  <si>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</si>
  <si>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</si>
  <si>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</si>
  <si>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</si>
  <si>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</si>
  <si>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</si>
  <si>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</si>
  <si>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</si>
  <si>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</si>
  <si>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</si>
  <si>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</si>
  <si>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</si>
  <si>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</si>
  <si>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</si>
  <si>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</si>
  <si>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</si>
  <si>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</si>
  <si>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</si>
  <si>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</si>
  <si>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</si>
  <si>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</si>
  <si>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</si>
  <si>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</si>
  <si>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</si>
  <si>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</si>
  <si>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</si>
  <si>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</si>
  <si>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</si>
  <si>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</si>
  <si>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</si>
  <si>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</si>
  <si>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</si>
  <si>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</si>
  <si>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</si>
  <si>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</si>
  <si>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</si>
  <si>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</si>
  <si>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</si>
  <si>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</si>
  <si>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</si>
  <si>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</si>
  <si>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</si>
  <si>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</si>
  <si>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</si>
  <si>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</si>
  <si>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</si>
  <si>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</si>
  <si>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</si>
  <si>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</si>
  <si>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</si>
  <si>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</si>
  <si>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</si>
  <si>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</si>
  <si>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</si>
  <si>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</si>
  <si>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</si>
  <si>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</si>
  <si>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</si>
  <si>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</si>
  <si>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</si>
  <si>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</si>
  <si>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</si>
  <si>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</si>
  <si>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</si>
  <si>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</si>
  <si>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</si>
  <si>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</si>
  <si>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</si>
  <si>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</si>
  <si>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</si>
  <si>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</si>
  <si>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</si>
  <si>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</si>
  <si>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</si>
  <si>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</si>
  <si>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</si>
  <si>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</si>
  <si>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</si>
  <si>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</si>
  <si>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</si>
  <si>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</si>
  <si>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</si>
  <si>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</si>
  <si>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</si>
  <si>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</si>
  <si>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</si>
  <si>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</si>
  <si>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</si>
  <si>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</si>
  <si>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</si>
  <si>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</si>
  <si>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</si>
  <si>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</si>
  <si>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</si>
  <si>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</si>
  <si>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</si>
  <si>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</si>
  <si>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</si>
  <si>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</si>
  <si>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</si>
  <si>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</si>
  <si>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</si>
  <si>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</si>
  <si>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</si>
  <si>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</si>
  <si>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</si>
  <si>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</si>
  <si>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</si>
  <si>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</si>
  <si>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</si>
  <si>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</si>
  <si>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</si>
  <si>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</si>
  <si>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</si>
  <si>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</si>
  <si>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</si>
  <si>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</si>
  <si>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</si>
  <si>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</si>
  <si>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</si>
  <si>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</si>
  <si>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</si>
  <si>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</si>
  <si>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</si>
  <si>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</si>
  <si>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</si>
  <si>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</si>
  <si>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</si>
  <si>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</si>
  <si>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</si>
  <si>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</si>
  <si>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</si>
  <si>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</si>
  <si>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</si>
  <si>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</si>
  <si>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</si>
  <si>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</si>
  <si>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</si>
  <si>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</si>
  <si>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</si>
  <si>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</si>
  <si>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</si>
  <si>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</si>
  <si>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</si>
  <si>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</si>
  <si>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</si>
  <si>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</si>
  <si>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</si>
  <si>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</si>
  <si>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</si>
  <si>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</si>
  <si>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</si>
  <si>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</si>
  <si>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</si>
  <si>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</si>
  <si>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</si>
  <si>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</si>
  <si>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</si>
  <si>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</si>
  <si>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</si>
  <si>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</si>
  <si>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</si>
  <si>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</si>
  <si>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</si>
  <si>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</si>
  <si>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</si>
  <si>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</si>
  <si>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</si>
  <si>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</si>
  <si>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</si>
  <si>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</si>
  <si>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</si>
  <si>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</si>
  <si>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</si>
  <si>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</si>
  <si>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</si>
  <si>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</si>
  <si>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</si>
  <si>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</si>
  <si>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</si>
  <si>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</si>
  <si>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</si>
  <si>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</si>
  <si>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</si>
  <si>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</si>
  <si>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</si>
  <si>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</si>
  <si>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</si>
  <si>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</si>
  <si>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</si>
  <si>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</si>
  <si>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</si>
  <si>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</si>
  <si>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</si>
  <si>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</si>
  <si>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</si>
  <si>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</si>
  <si>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</si>
  <si>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</si>
  <si>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</si>
  <si>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</si>
  <si>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</si>
  <si>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</si>
  <si>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</si>
  <si>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</si>
  <si>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</si>
  <si>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</si>
  <si>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</si>
  <si>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</si>
  <si>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</si>
  <si>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</si>
  <si>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</si>
  <si>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</si>
  <si>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</si>
  <si>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</si>
  <si>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</si>
  <si>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</si>
  <si>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</si>
  <si>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</si>
  <si>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</si>
  <si>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</si>
  <si>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</si>
  <si>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</si>
  <si>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</si>
  <si>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</si>
  <si>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</si>
  <si>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</si>
  <si>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</si>
  <si>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</si>
  <si>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</si>
  <si>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</si>
  <si>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</si>
  <si>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</si>
  <si>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</si>
  <si>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</si>
  <si>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</si>
  <si>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</si>
  <si>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</si>
  <si>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</si>
  <si>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</si>
  <si>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</si>
  <si>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</si>
  <si>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</si>
  <si>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</si>
  <si>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</si>
  <si>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</si>
  <si>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</si>
  <si>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</si>
  <si>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</si>
  <si>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</si>
  <si>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</si>
  <si>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</si>
  <si>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</si>
  <si>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</si>
  <si>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</si>
  <si>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</si>
  <si>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</si>
  <si>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</si>
  <si>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</si>
  <si>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</si>
  <si>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</si>
  <si>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</si>
  <si>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</si>
  <si>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</si>
  <si>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</si>
  <si>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</si>
  <si>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</si>
  <si>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</si>
  <si>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</si>
  <si>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</si>
  <si>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</si>
  <si>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</si>
  <si>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</si>
  <si>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</si>
  <si>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</si>
  <si>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</si>
  <si>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</si>
  <si>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</si>
  <si>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</si>
  <si>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</si>
  <si>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</si>
  <si>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</si>
  <si>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</si>
  <si>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</si>
  <si>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</si>
  <si>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</si>
  <si>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</si>
  <si>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</si>
  <si>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</si>
  <si>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</si>
  <si>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</si>
  <si>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</si>
  <si>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</si>
  <si>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</si>
  <si>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</si>
  <si>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</si>
  <si>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</si>
  <si>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</si>
  <si>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</si>
  <si>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</si>
  <si>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</si>
  <si>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</si>
  <si>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</si>
  <si>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</si>
  <si>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</si>
  <si>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</si>
  <si>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</si>
  <si>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</si>
  <si>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</si>
  <si>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</si>
  <si>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</si>
  <si>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</si>
  <si>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</si>
  <si>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</si>
  <si>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</si>
  <si>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</si>
  <si>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</si>
  <si>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</si>
  <si>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</si>
  <si>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</si>
  <si>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</si>
  <si>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</si>
  <si>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</si>
  <si>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</si>
  <si>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</si>
  <si>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</si>
  <si>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</si>
  <si>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</si>
  <si>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</si>
  <si>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</si>
  <si>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</si>
  <si>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</si>
  <si>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</si>
  <si>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</si>
  <si>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</si>
  <si>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</si>
  <si>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</si>
  <si>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</si>
  <si>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</si>
  <si>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</si>
  <si>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</si>
  <si>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</si>
  <si>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</si>
  <si>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</si>
  <si>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</si>
  <si>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</si>
  <si>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</si>
  <si>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</si>
  <si>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</si>
  <si>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</si>
  <si>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</si>
  <si>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</si>
  <si>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</si>
  <si>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</si>
  <si>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</si>
  <si>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</si>
  <si>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</si>
  <si>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</si>
  <si>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</si>
  <si>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</si>
  <si>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</si>
  <si>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</si>
  <si>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</si>
  <si>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</si>
  <si>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</si>
  <si>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</si>
  <si>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</si>
  <si>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</si>
  <si>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</si>
  <si>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</si>
  <si>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</si>
  <si>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</si>
  <si>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</si>
  <si>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</si>
  <si>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</si>
  <si>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</si>
  <si>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</si>
  <si>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</si>
  <si>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</si>
  <si>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</si>
  <si>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</si>
  <si>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</si>
  <si>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</si>
  <si>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</si>
  <si>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</si>
  <si>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</si>
  <si>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</si>
  <si>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</si>
  <si>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</si>
  <si>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</si>
  <si>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</si>
  <si>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</si>
  <si>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</si>
  <si>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</si>
  <si>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</si>
  <si>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</si>
  <si>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</si>
  <si>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</si>
  <si>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</si>
  <si>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</si>
  <si>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</si>
  <si>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</si>
  <si>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</si>
  <si>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</si>
  <si>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</si>
  <si>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</si>
  <si>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</si>
  <si>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</si>
  <si>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</si>
  <si>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</si>
  <si>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</si>
  <si>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</si>
  <si>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</si>
  <si>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</si>
  <si>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</si>
  <si>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</si>
  <si>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</si>
  <si>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</si>
  <si>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</si>
  <si>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</si>
  <si>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</si>
  <si>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</si>
  <si>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</si>
  <si>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</si>
  <si>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</si>
  <si>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</si>
  <si>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</si>
  <si>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</si>
  <si>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</si>
  <si>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</si>
  <si>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</si>
  <si>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</si>
  <si>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</si>
  <si>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</si>
  <si>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</si>
  <si>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</si>
  <si>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</si>
  <si>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</si>
  <si>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</si>
  <si>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</si>
  <si>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</si>
  <si>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</si>
  <si>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</si>
  <si>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</si>
  <si>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</si>
  <si>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</si>
  <si>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</si>
  <si>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</si>
  <si>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</si>
  <si>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</si>
  <si>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</si>
  <si>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</si>
  <si>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</si>
  <si>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</si>
  <si>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</si>
  <si>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</si>
  <si>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</si>
  <si>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</si>
  <si>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</si>
  <si>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</si>
  <si>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</si>
  <si>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</si>
  <si>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</si>
  <si>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</si>
  <si>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</si>
  <si>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</si>
  <si>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</si>
  <si>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</si>
  <si>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</si>
  <si>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</si>
  <si>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</si>
  <si>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</si>
  <si>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</si>
  <si>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</si>
  <si>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</si>
  <si>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</si>
  <si>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</si>
  <si>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</si>
  <si>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</si>
  <si>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</si>
  <si>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</si>
  <si>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</si>
  <si>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</si>
  <si>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</si>
  <si>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</si>
  <si>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</si>
  <si>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</si>
  <si>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</si>
  <si>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</si>
  <si>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</si>
  <si>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</si>
  <si>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</si>
  <si>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</si>
  <si>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</si>
  <si>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</si>
  <si>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</si>
  <si>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</si>
  <si>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</si>
  <si>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</si>
  <si>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</si>
  <si>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</si>
  <si>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</si>
  <si>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</si>
  <si>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</si>
  <si>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</si>
  <si>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</si>
  <si>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</si>
  <si>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</si>
  <si>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</si>
  <si>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</si>
  <si>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</si>
  <si>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</si>
  <si>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</si>
  <si>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</si>
  <si>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</si>
  <si>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</si>
  <si>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</si>
  <si>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</si>
  <si>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</si>
  <si>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</si>
  <si>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</si>
  <si>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</si>
  <si>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</si>
  <si>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</si>
  <si>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</si>
  <si>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</si>
  <si>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</si>
  <si>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</si>
  <si>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</si>
  <si>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</si>
  <si>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</si>
  <si>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</si>
  <si>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</si>
  <si>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</si>
  <si>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</si>
  <si>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</si>
  <si>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</si>
  <si>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</si>
  <si>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</si>
  <si>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</si>
  <si>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</si>
  <si>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</si>
  <si>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</si>
  <si>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</si>
  <si>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</si>
  <si>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</si>
  <si>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</si>
  <si>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</si>
  <si>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</si>
  <si>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</si>
  <si>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</si>
  <si>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</si>
  <si>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</si>
  <si>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</si>
  <si>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</si>
  <si>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</si>
  <si>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</si>
  <si>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</si>
  <si>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</si>
  <si>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</si>
  <si>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</si>
  <si>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</si>
  <si>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</si>
  <si>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</si>
  <si>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</si>
  <si>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</si>
  <si>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</si>
  <si>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</si>
  <si>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</si>
  <si>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</si>
  <si>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</si>
  <si>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</si>
  <si>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</si>
  <si>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</si>
  <si>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</si>
  <si>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</si>
  <si>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</si>
  <si>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</si>
  <si>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</si>
  <si>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</si>
  <si>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</si>
  <si>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</si>
  <si>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</si>
  <si>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</si>
  <si>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</si>
  <si>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</si>
  <si>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</si>
  <si>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</si>
  <si>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</si>
  <si>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</si>
  <si>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</si>
  <si>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</si>
  <si>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</si>
  <si>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</si>
  <si>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</si>
  <si>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</si>
  <si>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</si>
  <si>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</si>
  <si>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</si>
  <si>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</si>
  <si>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</si>
  <si>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</si>
  <si>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</si>
  <si>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</si>
  <si>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</si>
  <si>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</si>
  <si>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</si>
  <si>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</si>
  <si>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</si>
  <si>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</si>
  <si>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</si>
  <si>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</si>
  <si>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</si>
  <si>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</si>
  <si>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</si>
  <si>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</si>
  <si>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</si>
  <si>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</si>
  <si>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</si>
  <si>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</si>
  <si>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</si>
  <si>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</si>
  <si>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</si>
  <si>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</si>
  <si>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</si>
  <si>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</si>
  <si>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</si>
  <si>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</si>
  <si>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</si>
  <si>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</si>
  <si>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</si>
  <si>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</si>
  <si>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</si>
  <si>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</si>
  <si>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</si>
  <si>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</si>
  <si>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</si>
  <si>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</si>
  <si>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</si>
  <si>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</si>
  <si>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</si>
  <si>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</si>
  <si>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</si>
  <si>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</si>
  <si>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</si>
  <si>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</si>
  <si>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</si>
  <si>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</si>
  <si>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</si>
  <si>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</si>
  <si>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</si>
  <si>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</si>
  <si>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</si>
  <si>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</si>
  <si>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</si>
  <si>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</si>
  <si>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</si>
  <si>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</si>
  <si>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</si>
  <si>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</si>
  <si>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</si>
  <si>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</si>
  <si>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</si>
  <si>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</si>
  <si>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</si>
  <si>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</si>
  <si>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</si>
  <si>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</si>
  <si>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</si>
  <si>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</si>
  <si>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</si>
  <si>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</si>
  <si>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</si>
  <si>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</si>
  <si>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</si>
  <si>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</si>
  <si>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</si>
  <si>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</si>
  <si>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</si>
  <si>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</si>
  <si>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</si>
  <si>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</si>
  <si>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</si>
  <si>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</si>
  <si>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</si>
  <si>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</si>
  <si>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</si>
  <si>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</si>
  <si>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</si>
  <si>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</si>
  <si>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</si>
  <si>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</si>
  <si>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</si>
  <si>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</si>
  <si>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</si>
  <si>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</si>
  <si>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</si>
  <si>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</si>
  <si>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</si>
  <si>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</si>
  <si>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</si>
  <si>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</si>
  <si>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</si>
  <si>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</si>
  <si>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</si>
  <si>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</si>
  <si>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</si>
  <si>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</si>
  <si>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</si>
  <si>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</si>
  <si>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</si>
  <si>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</si>
  <si>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</si>
  <si>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</si>
  <si>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</si>
  <si>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</si>
  <si>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</si>
  <si>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</si>
  <si>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</si>
  <si>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</si>
  <si>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</si>
  <si>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</si>
  <si>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</si>
  <si>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</si>
  <si>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</si>
  <si>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</si>
  <si>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</si>
  <si>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</si>
  <si>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</si>
  <si>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</si>
  <si>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</si>
  <si>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</si>
  <si>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</si>
  <si>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</si>
  <si>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</si>
  <si>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</si>
  <si>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</si>
  <si>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</si>
  <si>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</si>
  <si>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</si>
  <si>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</si>
  <si>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</si>
  <si>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</si>
  <si>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</si>
  <si>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</si>
  <si>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</si>
  <si>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</si>
  <si>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</si>
  <si>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</si>
  <si>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</si>
  <si>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</si>
  <si>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</si>
  <si>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</si>
  <si>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</si>
  <si>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</si>
  <si>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</si>
  <si>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</si>
  <si>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</si>
  <si>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</si>
  <si>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</si>
  <si>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</si>
  <si>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</si>
  <si>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</si>
  <si>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</si>
  <si>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</si>
  <si>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</si>
  <si>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</si>
  <si>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</si>
  <si>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</si>
  <si>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</si>
  <si>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</si>
  <si>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</si>
  <si>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</si>
  <si>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</si>
  <si>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</si>
  <si>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</si>
  <si>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</si>
  <si>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</si>
  <si>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</si>
  <si>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</si>
  <si>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</si>
  <si>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</si>
  <si>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</si>
  <si>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</si>
  <si>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</si>
  <si>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</si>
  <si>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</si>
  <si>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</si>
  <si>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</si>
  <si>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</si>
  <si>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</si>
  <si>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</si>
  <si>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</si>
  <si>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</si>
  <si>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</si>
  <si>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</si>
  <si>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</si>
  <si>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</si>
  <si>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</si>
  <si>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</si>
  <si>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</si>
  <si>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</si>
  <si>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</si>
  <si>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</si>
  <si>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</si>
  <si>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</si>
  <si>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</si>
  <si>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</si>
  <si>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</si>
  <si>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</si>
  <si>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</si>
  <si>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</si>
  <si>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</si>
  <si>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</si>
  <si>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</si>
  <si>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</si>
  <si>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</si>
  <si>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</si>
  <si>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</si>
  <si>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</si>
  <si>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</si>
  <si>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</si>
  <si>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</si>
  <si>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</si>
  <si>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</si>
  <si>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</si>
  <si>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</si>
  <si>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</si>
  <si>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</si>
  <si>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</si>
  <si>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</si>
  <si>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</si>
  <si>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</si>
  <si>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</si>
  <si>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</si>
  <si>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</si>
  <si>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</si>
  <si>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</si>
  <si>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</si>
  <si>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</si>
  <si>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</si>
  <si>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</si>
  <si>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</si>
  <si>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</si>
  <si>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</si>
  <si>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</si>
  <si>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</si>
  <si>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</si>
  <si>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</si>
  <si>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</si>
  <si>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</si>
  <si>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</si>
  <si>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</si>
  <si>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</si>
  <si>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</si>
  <si>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</si>
  <si>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</si>
  <si>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</si>
  <si>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</si>
  <si>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</si>
  <si>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</si>
  <si>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</si>
  <si>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</si>
  <si>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</si>
  <si>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</si>
  <si>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</si>
  <si>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</si>
  <si>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</si>
  <si>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</si>
  <si>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</si>
  <si>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</si>
  <si>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</si>
  <si>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</si>
  <si>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</si>
  <si>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</si>
  <si>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</si>
  <si>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</si>
  <si>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</si>
  <si>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</si>
  <si>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</si>
  <si>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</si>
  <si>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</si>
  <si>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</si>
  <si>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</si>
  <si>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</si>
  <si>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</si>
  <si>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</si>
  <si>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</si>
  <si>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</si>
  <si>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</si>
  <si>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</si>
  <si>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</si>
  <si>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</si>
  <si>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</si>
  <si>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</si>
  <si>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</si>
  <si>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</si>
  <si>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</si>
  <si>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</si>
  <si>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</si>
  <si>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</si>
  <si>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</si>
  <si>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</si>
  <si>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</si>
  <si>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</si>
  <si>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</si>
  <si>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</si>
  <si>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</si>
  <si>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</si>
  <si>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</si>
  <si>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</si>
  <si>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</si>
  <si>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</si>
  <si>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</si>
  <si>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</si>
  <si>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</si>
  <si>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</si>
  <si>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</si>
  <si>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</si>
  <si>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</si>
  <si>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</si>
  <si>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</si>
  <si>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</si>
  <si>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</si>
  <si>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</si>
  <si>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</si>
  <si>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</si>
  <si>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</si>
  <si>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</si>
  <si>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</si>
  <si>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</si>
  <si>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</si>
  <si>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</si>
  <si>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</si>
  <si>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</si>
  <si>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</si>
  <si>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</si>
  <si>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</si>
  <si>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</si>
  <si>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</si>
  <si>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</si>
  <si>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</si>
  <si>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</si>
  <si>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</si>
  <si>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</si>
  <si>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</si>
  <si>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</si>
  <si>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</si>
  <si>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</si>
  <si>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</si>
  <si>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</si>
  <si>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</si>
  <si>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</si>
  <si>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</si>
  <si>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</si>
  <si>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</si>
  <si>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</si>
  <si>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</si>
  <si>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</si>
  <si>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</si>
  <si>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</si>
  <si>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</si>
  <si>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</si>
  <si>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</si>
  <si>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</si>
  <si>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</si>
  <si>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</si>
  <si>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</si>
  <si>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</si>
  <si>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</si>
  <si>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</si>
  <si>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</si>
  <si>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</si>
  <si>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</si>
  <si>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</si>
  <si>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</si>
  <si>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</si>
  <si>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</si>
  <si>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</si>
  <si>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</si>
  <si>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</si>
  <si>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</si>
  <si>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</si>
  <si>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</si>
  <si>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</si>
  <si>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</si>
  <si>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</si>
  <si>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</si>
  <si>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</si>
  <si>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</si>
  <si>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</si>
  <si>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</si>
  <si>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</si>
  <si>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</si>
  <si>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</si>
  <si>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</si>
  <si>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</si>
  <si>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</si>
  <si>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</si>
  <si>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</si>
  <si>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</si>
  <si>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</si>
  <si>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</si>
  <si>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</si>
  <si>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</si>
  <si>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</si>
  <si>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</si>
  <si>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</si>
  <si>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</si>
  <si>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</si>
  <si>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</si>
  <si>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</si>
  <si>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</si>
  <si>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</si>
  <si>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</si>
  <si>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</si>
  <si>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</si>
  <si>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</si>
  <si>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</si>
  <si>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</si>
  <si>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</si>
  <si>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</si>
  <si>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</si>
  <si>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</si>
  <si>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</si>
  <si>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</si>
  <si>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</si>
  <si>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</si>
  <si>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</si>
  <si>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</si>
  <si>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</si>
  <si>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</si>
  <si>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</si>
  <si>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</si>
  <si>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</si>
  <si>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</si>
  <si>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</si>
  <si>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</si>
  <si>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</si>
  <si>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</si>
  <si>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</si>
  <si>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</si>
  <si>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</si>
  <si>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</si>
  <si>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</si>
  <si>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</si>
  <si>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</si>
  <si>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</si>
  <si>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</si>
  <si>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</si>
  <si>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</si>
  <si>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</si>
  <si>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</si>
  <si>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</si>
  <si>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</si>
  <si>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</si>
  <si>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</si>
  <si>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</si>
  <si>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</si>
  <si>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</si>
  <si>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</si>
  <si>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</si>
  <si>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</si>
  <si>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</si>
  <si>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</si>
  <si>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</si>
  <si>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</si>
  <si>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</si>
  <si>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</si>
  <si>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</si>
  <si>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</si>
  <si>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</si>
  <si>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</si>
  <si>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</si>
  <si>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</si>
  <si>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</si>
  <si>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</si>
  <si>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</si>
  <si>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</si>
  <si>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</si>
  <si>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</si>
  <si>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</si>
  <si>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</si>
  <si>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</si>
  <si>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</si>
  <si>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</si>
  <si>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</si>
  <si>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</si>
  <si>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</si>
  <si>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</si>
  <si>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</si>
  <si>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</si>
  <si>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</si>
  <si>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</si>
  <si>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</si>
  <si>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</si>
  <si>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</si>
  <si>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</si>
  <si>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</si>
  <si>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</si>
  <si>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</si>
  <si>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</si>
  <si>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</si>
  <si>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</si>
  <si>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</si>
  <si>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</si>
  <si>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</si>
  <si>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</si>
  <si>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</si>
  <si>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</si>
  <si>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</si>
  <si>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</si>
  <si>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</si>
  <si>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</si>
  <si>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</si>
  <si>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</si>
  <si>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</si>
  <si>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</si>
  <si>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</si>
  <si>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</si>
  <si>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</si>
  <si>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</si>
  <si>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</si>
  <si>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</si>
  <si>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</si>
  <si>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</si>
  <si>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</si>
  <si>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</si>
  <si>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</si>
  <si>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</si>
  <si>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</si>
  <si>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</si>
  <si>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</si>
  <si>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</si>
  <si>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</si>
  <si>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</si>
  <si>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</si>
  <si>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</si>
  <si>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</si>
  <si>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</si>
  <si>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</si>
  <si>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</si>
  <si>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</si>
  <si>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</si>
  <si>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</si>
  <si>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</si>
  <si>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</si>
  <si>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</si>
  <si>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</si>
  <si>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</si>
  <si>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</si>
  <si>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</si>
  <si>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</si>
  <si>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</si>
  <si>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</si>
  <si>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</si>
  <si>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</si>
  <si>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</si>
  <si>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</si>
  <si>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</si>
  <si>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</si>
  <si>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</si>
  <si>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</si>
  <si>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</si>
  <si>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</si>
  <si>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</si>
  <si>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</si>
  <si>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</si>
  <si>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</si>
  <si>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</si>
  <si>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</si>
  <si>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</si>
  <si>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</si>
  <si>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</si>
  <si>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</si>
  <si>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</si>
  <si>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</si>
  <si>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</si>
  <si>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</si>
  <si>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</si>
  <si>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</si>
  <si>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</si>
  <si>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</si>
  <si>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</si>
  <si>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</si>
  <si>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</si>
  <si>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</si>
  <si>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</si>
  <si>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</si>
  <si>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</si>
  <si>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</si>
  <si>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</si>
  <si>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</si>
  <si>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</si>
  <si>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</si>
  <si>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</si>
  <si>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</si>
  <si>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</si>
  <si>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</si>
  <si>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</si>
  <si>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</si>
  <si>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</si>
  <si>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</si>
  <si>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</si>
  <si>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</si>
  <si>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</si>
  <si>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</si>
  <si>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</si>
  <si>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</si>
  <si>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</si>
  <si>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</si>
  <si>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</si>
  <si>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</si>
  <si>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</si>
  <si>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</si>
  <si>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</si>
  <si>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</si>
  <si>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</si>
  <si>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</si>
  <si>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</si>
  <si>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</si>
  <si>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</si>
  <si>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</si>
  <si>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</si>
  <si>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</si>
  <si>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</si>
  <si>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</si>
  <si>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</si>
  <si>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</si>
  <si>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</si>
  <si>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</si>
  <si>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</si>
  <si>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</si>
  <si>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</si>
  <si>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</si>
  <si>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</si>
  <si>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</si>
  <si>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</si>
  <si>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</si>
  <si>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</si>
  <si>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</si>
  <si>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</si>
  <si>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</si>
  <si>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</si>
  <si>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</si>
  <si>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</si>
  <si>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</si>
  <si>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</si>
  <si>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</si>
  <si>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</si>
  <si>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</si>
  <si>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</si>
  <si>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</si>
  <si>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</si>
  <si>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</si>
  <si>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</si>
  <si>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</si>
  <si>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</si>
  <si>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</si>
  <si>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</si>
  <si>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</si>
  <si>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</si>
  <si>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</si>
  <si>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</si>
  <si>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</si>
  <si>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</si>
  <si>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</si>
  <si>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</si>
  <si>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</si>
  <si>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</si>
  <si>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</si>
  <si>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</si>
  <si>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</si>
  <si>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</si>
  <si>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</si>
  <si>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</si>
  <si>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</si>
  <si>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</si>
  <si>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</si>
  <si>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</si>
  <si>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</si>
  <si>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</si>
  <si>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</si>
  <si>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</si>
  <si>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</si>
  <si>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</si>
  <si>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</si>
  <si>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</si>
  <si>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</si>
  <si>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</si>
  <si>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</si>
  <si>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</si>
  <si>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</si>
  <si>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</si>
  <si>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</si>
  <si>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</si>
  <si>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</si>
  <si>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</si>
  <si>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</si>
  <si>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</si>
  <si>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</si>
  <si>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</si>
  <si>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</si>
  <si>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</si>
  <si>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</si>
  <si>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</si>
  <si>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</si>
  <si>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</si>
  <si>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</si>
  <si>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</si>
  <si>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</si>
  <si>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</si>
  <si>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</si>
  <si>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</si>
  <si>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</si>
  <si>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</si>
  <si>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</si>
  <si>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</si>
  <si>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</si>
  <si>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</si>
  <si>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</si>
  <si>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</si>
  <si>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</si>
  <si>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</si>
  <si>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</si>
  <si>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</si>
  <si>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</si>
  <si>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</si>
  <si>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</si>
  <si>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</si>
  <si>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</si>
  <si>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</si>
  <si>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</si>
  <si>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</si>
  <si>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</si>
  <si>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</si>
  <si>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</si>
  <si>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</si>
  <si>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</si>
  <si>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</si>
  <si>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</si>
  <si>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</si>
  <si>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</si>
  <si>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</si>
  <si>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</si>
  <si>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</si>
  <si>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</si>
  <si>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</si>
  <si>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</si>
  <si>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</si>
  <si>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</si>
  <si>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</si>
  <si>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</si>
  <si>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</si>
  <si>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</si>
  <si>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</si>
  <si>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</si>
  <si>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</si>
  <si>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</si>
  <si>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</si>
  <si>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</si>
  <si>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</si>
  <si>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</si>
  <si>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</si>
  <si>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</si>
  <si>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</si>
  <si>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</si>
  <si>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</si>
  <si>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</si>
  <si>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</si>
  <si>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</si>
  <si>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</si>
  <si>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</si>
  <si>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</si>
  <si>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</si>
  <si>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</si>
  <si>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</si>
  <si>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</si>
  <si>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</si>
  <si>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</si>
  <si>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</si>
  <si>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</si>
  <si>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</si>
  <si>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</si>
  <si>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</si>
  <si>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</si>
  <si>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</si>
  <si>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</si>
  <si>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</si>
  <si>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</si>
  <si>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</si>
  <si>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</si>
  <si>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</si>
  <si>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</si>
  <si>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</si>
  <si>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</si>
  <si>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</si>
  <si>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</si>
  <si>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</si>
  <si>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</si>
  <si>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</si>
  <si>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</si>
  <si>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</si>
  <si>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</si>
  <si>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</si>
  <si>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</si>
  <si>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</si>
  <si>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</si>
  <si>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</si>
  <si>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</si>
  <si>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</si>
  <si>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</si>
  <si>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</si>
  <si>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</si>
  <si>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</si>
  <si>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</si>
  <si>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</si>
  <si>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</si>
  <si>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</si>
  <si>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</si>
  <si>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</si>
  <si>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</si>
  <si>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</si>
  <si>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</si>
  <si>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</si>
  <si>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</si>
  <si>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</si>
  <si>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</si>
  <si>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</si>
  <si>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</si>
  <si>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</si>
  <si>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</si>
  <si>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</si>
  <si>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</si>
  <si>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</si>
  <si>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</si>
  <si>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</si>
  <si>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</si>
  <si>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</si>
  <si>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</si>
  <si>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</si>
  <si>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</si>
  <si>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</si>
  <si>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</si>
  <si>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</si>
  <si>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</si>
  <si>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</si>
  <si>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</si>
  <si>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</si>
  <si>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</si>
  <si>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</si>
  <si>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</si>
  <si>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</si>
  <si>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</si>
  <si>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</si>
  <si>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</si>
  <si>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</si>
  <si>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</si>
  <si>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</si>
  <si>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</si>
  <si>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</si>
  <si>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</si>
  <si>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</si>
  <si>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</si>
  <si>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</si>
  <si>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</si>
  <si>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</si>
  <si>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</si>
  <si>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</si>
  <si>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</si>
  <si>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</si>
  <si>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</si>
  <si>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</si>
  <si>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</si>
  <si>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</si>
  <si>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</si>
  <si>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</si>
  <si>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</si>
  <si>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</si>
  <si>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</si>
  <si>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</si>
  <si>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</si>
  <si>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</si>
  <si>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</si>
  <si>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</si>
  <si>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</si>
  <si>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</si>
  <si>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</si>
  <si>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</si>
  <si>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</si>
  <si>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</si>
  <si>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</si>
  <si>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</si>
  <si>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</si>
  <si>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</si>
  <si>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</si>
  <si>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</si>
  <si>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</si>
  <si>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</si>
  <si>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</si>
  <si>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</si>
  <si>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</si>
  <si>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</si>
  <si>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</si>
  <si>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</si>
  <si>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</si>
  <si>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</si>
  <si>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</si>
  <si>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</si>
  <si>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</si>
  <si>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</si>
  <si>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</si>
  <si>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</si>
  <si>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</si>
  <si>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</si>
  <si>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</si>
  <si>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</si>
  <si>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</si>
  <si>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</si>
  <si>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</si>
  <si>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</si>
  <si>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</si>
  <si>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</si>
  <si>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</si>
  <si>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</si>
  <si>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</si>
  <si>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</si>
  <si>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</si>
  <si>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</si>
  <si>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</si>
  <si>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</si>
  <si>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</si>
  <si>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</si>
  <si>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</si>
  <si>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</si>
  <si>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</si>
  <si>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</si>
  <si>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</si>
  <si>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</si>
  <si>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</si>
  <si>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</si>
  <si>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</si>
  <si>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</si>
  <si>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</si>
  <si>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</si>
  <si>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</si>
  <si>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</si>
  <si>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</si>
  <si>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</si>
  <si>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</si>
  <si>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</si>
  <si>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</si>
  <si>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</si>
  <si>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</si>
  <si>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</si>
  <si>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</si>
  <si>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</si>
  <si>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</si>
  <si>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</si>
  <si>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</si>
  <si>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</si>
  <si>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</si>
  <si>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</si>
  <si>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</si>
  <si>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</si>
  <si>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</si>
  <si>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</si>
  <si>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</si>
  <si>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</si>
  <si>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</si>
  <si>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</si>
  <si>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</si>
  <si>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</si>
  <si>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</si>
  <si>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</si>
  <si>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</si>
  <si>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</si>
  <si>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</si>
  <si>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</si>
  <si>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</si>
  <si>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</si>
  <si>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</si>
  <si>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</si>
  <si>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</si>
  <si>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</si>
  <si>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</si>
  <si>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</si>
  <si>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</si>
  <si>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</si>
  <si>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</si>
  <si>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</si>
  <si>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</si>
  <si>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</si>
  <si>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</si>
  <si>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</si>
  <si>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</si>
  <si>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</si>
  <si>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</si>
  <si>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</si>
  <si>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</si>
  <si>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</si>
  <si>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</si>
  <si>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</si>
  <si>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</si>
  <si>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</si>
  <si>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</si>
  <si>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</si>
  <si>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</si>
  <si>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</si>
  <si>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</si>
  <si>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</si>
  <si>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</si>
  <si>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</si>
  <si>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</si>
  <si>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</si>
  <si>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</si>
  <si>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</si>
  <si>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</si>
  <si>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</si>
  <si>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</si>
  <si>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</si>
  <si>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</si>
  <si>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</si>
  <si>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</si>
  <si>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</si>
  <si>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</si>
  <si>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</si>
  <si>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</si>
  <si>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</si>
  <si>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</si>
  <si>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</si>
  <si>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</si>
  <si>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</si>
  <si>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</si>
  <si>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</si>
  <si>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</si>
  <si>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</si>
  <si>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</si>
  <si>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</si>
  <si>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</si>
  <si>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</si>
  <si>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</si>
  <si>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</si>
  <si>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</si>
  <si>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</si>
  <si>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</si>
  <si>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</si>
  <si>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</si>
  <si>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</si>
  <si>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</si>
  <si>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</si>
  <si>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</si>
  <si>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</si>
  <si>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</si>
  <si>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</si>
  <si>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</si>
  <si>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</si>
  <si>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</si>
  <si>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</si>
  <si>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</si>
  <si>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</si>
  <si>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</si>
  <si>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</si>
  <si>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</si>
  <si>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</si>
  <si>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</si>
  <si>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</si>
  <si>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</si>
  <si>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</si>
  <si>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</si>
  <si>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</si>
  <si>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</si>
  <si>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</si>
  <si>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</si>
  <si>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</si>
  <si>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</si>
  <si>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</si>
  <si>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</si>
  <si>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</si>
  <si>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</si>
  <si>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</si>
  <si>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</si>
  <si>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</si>
  <si>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</si>
  <si>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</si>
  <si>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</si>
  <si>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</si>
  <si>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</si>
  <si>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</si>
  <si>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</si>
  <si>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</si>
  <si>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</si>
  <si>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</si>
  <si>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</si>
  <si>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</si>
  <si>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</si>
  <si>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</si>
  <si>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</si>
  <si>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</si>
  <si>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</si>
  <si>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</si>
  <si>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</si>
  <si>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</si>
  <si>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</si>
  <si>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</si>
  <si>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</si>
  <si>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</si>
  <si>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</si>
  <si>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</si>
  <si>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</si>
  <si>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</si>
  <si>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</si>
  <si>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</si>
  <si>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</si>
  <si>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</si>
  <si>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</si>
  <si>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</si>
  <si>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</si>
  <si>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</si>
  <si>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</si>
  <si>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</si>
  <si>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</si>
  <si>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</si>
  <si>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</si>
  <si>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</si>
  <si>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</si>
  <si>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</si>
  <si>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</si>
  <si>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</si>
  <si>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</si>
  <si>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</si>
  <si>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</si>
  <si>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</si>
  <si>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</si>
  <si>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</si>
  <si>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</si>
  <si>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</si>
  <si>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</si>
  <si>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</si>
  <si>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</si>
  <si>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</si>
  <si>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</si>
  <si>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</si>
  <si>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</si>
  <si>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</si>
  <si>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</si>
  <si>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</si>
  <si>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</si>
  <si>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</si>
  <si>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</si>
  <si>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</si>
  <si>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</si>
  <si>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</si>
  <si>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</si>
  <si>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</si>
  <si>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</si>
  <si>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</si>
  <si>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</si>
  <si>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</si>
  <si>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</si>
  <si>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</si>
  <si>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</si>
  <si>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</si>
  <si>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</si>
  <si>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</si>
  <si>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</si>
  <si>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</si>
  <si>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</si>
  <si>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</si>
  <si>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</si>
  <si>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</si>
  <si>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</si>
  <si>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</si>
  <si>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</si>
  <si>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</si>
  <si>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</si>
  <si>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</si>
  <si>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</si>
  <si>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</si>
  <si>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</si>
  <si>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</si>
  <si>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</si>
  <si>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</si>
  <si>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</si>
  <si>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</si>
  <si>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</si>
  <si>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</si>
  <si>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</si>
  <si>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</si>
  <si>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</si>
  <si>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</si>
  <si>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</si>
  <si>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</si>
  <si>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</si>
  <si>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</si>
  <si>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</si>
  <si>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</si>
  <si>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</si>
  <si>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</si>
  <si>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</si>
  <si>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</si>
  <si>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</si>
  <si>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</si>
  <si>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</si>
  <si>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</si>
  <si>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</si>
  <si>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</si>
  <si>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</si>
  <si>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</si>
  <si>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</si>
  <si>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</si>
  <si>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</si>
  <si>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</si>
  <si>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</si>
  <si>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</si>
  <si>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</si>
  <si>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</si>
  <si>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</si>
  <si>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</si>
  <si>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</si>
  <si>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</si>
  <si>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</si>
  <si>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</si>
  <si>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</si>
  <si>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</si>
  <si>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</si>
  <si>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</si>
  <si>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</si>
  <si>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</si>
  <si>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</si>
  <si>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</si>
  <si>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</si>
  <si>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</si>
  <si>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</si>
  <si>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</si>
  <si>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</si>
  <si>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</si>
  <si>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</si>
  <si>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</si>
  <si>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</si>
  <si>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</si>
  <si>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</si>
  <si>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</si>
  <si>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</si>
  <si>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</si>
  <si>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</si>
  <si>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</si>
  <si>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</si>
  <si>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</si>
  <si>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</si>
  <si>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</si>
  <si>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</si>
  <si>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</si>
  <si>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</si>
  <si>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</si>
  <si>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</si>
  <si>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</si>
  <si>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</si>
  <si>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</si>
  <si>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</si>
  <si>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</si>
  <si>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</si>
  <si>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</si>
  <si>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</si>
  <si>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</si>
  <si>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</si>
  <si>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</si>
  <si>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</si>
  <si>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</si>
  <si>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</si>
  <si>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</si>
  <si>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</si>
  <si>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</si>
  <si>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</si>
  <si>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</si>
  <si>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</si>
  <si>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</si>
  <si>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</si>
  <si>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</si>
  <si>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</si>
  <si>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</si>
  <si>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</si>
  <si>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</si>
  <si>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</si>
  <si>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</si>
  <si>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</si>
  <si>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</si>
  <si>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</si>
  <si>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</si>
  <si>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</si>
  <si>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</si>
  <si>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</si>
  <si>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</si>
  <si>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</si>
  <si>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</si>
  <si>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</si>
  <si>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</si>
  <si>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</si>
  <si>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</si>
  <si>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</si>
  <si>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</si>
  <si>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</si>
  <si>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</si>
  <si>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</si>
  <si>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</si>
  <si>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</si>
  <si>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</si>
  <si>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</si>
  <si>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</si>
  <si>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</si>
  <si>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</si>
  <si>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</si>
  <si>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</si>
  <si>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</si>
  <si>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</si>
  <si>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</si>
  <si>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</si>
  <si>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</si>
  <si>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</si>
  <si>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</si>
  <si>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</si>
  <si>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</si>
  <si>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</si>
  <si>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</si>
  <si>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</si>
  <si>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</si>
  <si>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</si>
  <si>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</si>
  <si>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</si>
  <si>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</si>
  <si>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</si>
  <si>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</si>
  <si>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</si>
  <si>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</si>
  <si>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</si>
  <si>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</si>
  <si>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</si>
  <si>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</si>
  <si>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</si>
  <si>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</si>
  <si>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</si>
  <si>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</si>
  <si>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</si>
  <si>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</si>
  <si>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</si>
  <si>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</si>
  <si>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</si>
  <si>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</si>
  <si>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</si>
  <si>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</si>
  <si>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</si>
  <si>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</si>
  <si>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</si>
  <si>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</si>
  <si>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</si>
  <si>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</si>
  <si>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</si>
  <si>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</si>
  <si>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</si>
  <si>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</si>
  <si>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</si>
  <si>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</si>
  <si>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</si>
  <si>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</si>
  <si>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</si>
  <si>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</si>
  <si>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</si>
  <si>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</si>
  <si>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</si>
  <si>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</si>
  <si>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</si>
  <si>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</si>
  <si>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</si>
  <si>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</si>
  <si>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</si>
  <si>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</si>
  <si>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</si>
  <si>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</si>
  <si>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</si>
  <si>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</si>
  <si>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</si>
  <si>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</si>
  <si>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</si>
  <si>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</si>
  <si>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</si>
  <si>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</si>
  <si>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</si>
  <si>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</si>
  <si>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</si>
  <si>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</si>
  <si>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</si>
  <si>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</si>
  <si>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</si>
  <si>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</si>
  <si>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</si>
  <si>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</si>
  <si>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</si>
  <si>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</si>
  <si>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</si>
  <si>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</si>
  <si>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</si>
  <si>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</si>
  <si>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</si>
  <si>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</si>
  <si>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</si>
  <si>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</si>
  <si>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</si>
  <si>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</si>
  <si>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</si>
  <si>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</si>
  <si>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</si>
  <si>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</si>
  <si>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</si>
  <si>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</si>
  <si>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</si>
  <si>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</si>
  <si>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</si>
  <si>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</si>
  <si>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</si>
  <si>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</si>
  <si>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</si>
  <si>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</si>
  <si>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</si>
  <si>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</si>
  <si>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</si>
  <si>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</si>
  <si>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</si>
  <si>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</si>
  <si>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</si>
  <si>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</si>
  <si>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</si>
  <si>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</si>
  <si>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</si>
  <si>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</si>
  <si>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</si>
  <si>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</si>
  <si>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</si>
  <si>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</si>
  <si>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</si>
  <si>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</si>
  <si>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</si>
  <si>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</si>
  <si>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</si>
  <si>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</si>
  <si>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</si>
  <si>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</si>
  <si>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</si>
  <si>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</si>
  <si>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</si>
  <si>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</si>
  <si>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</si>
  <si>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</si>
  <si>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</si>
  <si>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</si>
  <si>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</si>
  <si>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</si>
  <si>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</si>
  <si>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</si>
  <si>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</si>
  <si>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</si>
  <si>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</si>
  <si>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</si>
  <si>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</si>
  <si>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</si>
  <si>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</si>
  <si>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</si>
  <si>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</si>
  <si>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</si>
  <si>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</si>
  <si>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</si>
  <si>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</si>
  <si>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</si>
  <si>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</si>
  <si>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</si>
  <si>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</si>
  <si>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</si>
  <si>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</si>
  <si>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</si>
  <si>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</si>
  <si>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</si>
  <si>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</si>
  <si>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</si>
  <si>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</si>
  <si>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</si>
  <si>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</si>
  <si>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</si>
  <si>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</si>
  <si>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</si>
  <si>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</si>
  <si>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</si>
  <si>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</si>
  <si>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</si>
  <si>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</si>
  <si>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</si>
  <si>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</si>
  <si>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</si>
  <si>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</si>
  <si>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</si>
  <si>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</si>
  <si>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</si>
  <si>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</si>
  <si>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</si>
  <si>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</si>
  <si>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</si>
  <si>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</si>
  <si>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</si>
  <si>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</si>
  <si>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</si>
  <si>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</si>
  <si>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</si>
  <si>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</si>
  <si>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</si>
  <si>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</si>
  <si>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</si>
  <si>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</si>
  <si>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</si>
  <si>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</si>
  <si>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</si>
  <si>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</si>
  <si>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</si>
  <si>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</si>
  <si>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</si>
  <si>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</si>
  <si>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</si>
  <si>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</si>
  <si>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</si>
  <si>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</si>
  <si>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</si>
  <si>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</si>
  <si>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</si>
  <si>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</si>
  <si>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</si>
  <si>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</si>
  <si>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</si>
  <si>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</si>
  <si>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</si>
  <si>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</si>
  <si>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</si>
  <si>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</si>
  <si>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</si>
  <si>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</si>
  <si>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</si>
  <si>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</si>
  <si>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</si>
  <si>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</si>
  <si>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</si>
  <si>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</si>
  <si>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</si>
  <si>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</si>
  <si>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</si>
  <si>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</si>
  <si>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</si>
  <si>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</si>
  <si>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</si>
  <si>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</si>
  <si>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</si>
  <si>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</si>
  <si>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</si>
  <si>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</si>
  <si>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</si>
  <si>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</si>
  <si>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</si>
  <si>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</si>
  <si>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</si>
  <si>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</si>
  <si>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</si>
  <si>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</si>
  <si>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</si>
  <si>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</si>
  <si>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</si>
  <si>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</si>
  <si>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</si>
  <si>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</si>
  <si>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</si>
  <si>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</si>
  <si>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</si>
  <si>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</si>
  <si>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</si>
  <si>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</si>
  <si>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</si>
  <si>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</si>
  <si>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</si>
  <si>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</si>
  <si>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</si>
  <si>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</si>
  <si>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</si>
  <si>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</si>
  <si>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</si>
  <si>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</si>
  <si>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</si>
  <si>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</si>
  <si>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</si>
  <si>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</si>
  <si>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</si>
  <si>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</si>
  <si>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</si>
  <si>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</si>
  <si>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</si>
  <si>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</si>
  <si>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</si>
  <si>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</si>
  <si>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</si>
  <si>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</si>
  <si>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</si>
  <si>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</si>
  <si>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</si>
  <si>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</si>
  <si>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</si>
  <si>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</si>
  <si>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</si>
  <si>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</si>
  <si>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</si>
  <si>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</si>
  <si>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</si>
  <si>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</si>
  <si>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</si>
  <si>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</si>
  <si>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</si>
  <si>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</si>
  <si>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</si>
  <si>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</si>
  <si>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</si>
  <si>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</si>
  <si>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</si>
  <si>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</si>
  <si>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</si>
  <si>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</si>
  <si>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</si>
  <si>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</si>
  <si>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</si>
  <si>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</si>
  <si>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</si>
  <si>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</si>
  <si>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</si>
  <si>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</si>
  <si>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</si>
  <si>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</si>
  <si>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</si>
  <si>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</si>
  <si>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</si>
  <si>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</si>
  <si>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</si>
  <si>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</si>
  <si>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</si>
  <si>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</si>
  <si>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</si>
  <si>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</si>
  <si>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</si>
  <si>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</si>
  <si>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</si>
  <si>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</si>
  <si>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</si>
  <si>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</si>
  <si>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</si>
  <si>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</si>
  <si>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</si>
  <si>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</si>
  <si>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</si>
  <si>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</si>
  <si>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</si>
  <si>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</si>
  <si>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</si>
  <si>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</si>
  <si>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</si>
  <si>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</si>
  <si>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</si>
  <si>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</si>
  <si>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</si>
  <si>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</si>
  <si>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</si>
  <si>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</si>
  <si>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</si>
  <si>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</si>
  <si>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</si>
  <si>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</si>
  <si>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</si>
  <si>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</si>
  <si>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</si>
  <si>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</si>
  <si>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</si>
  <si>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</si>
  <si>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</si>
  <si>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</si>
  <si>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</si>
  <si>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</si>
  <si>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</si>
  <si>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</si>
  <si>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</si>
  <si>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</si>
  <si>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</si>
  <si>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</si>
  <si>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</si>
  <si>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</si>
  <si>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</si>
  <si>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</si>
  <si>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</si>
  <si>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</si>
  <si>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</si>
  <si>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</si>
  <si>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</si>
  <si>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</si>
  <si>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</si>
  <si>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</si>
  <si>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</si>
  <si>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</si>
  <si>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</si>
  <si>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</si>
  <si>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</si>
  <si>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</si>
  <si>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</si>
  <si>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</si>
  <si>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</si>
  <si>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</si>
  <si>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</si>
  <si>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</si>
  <si>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</si>
  <si>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</si>
  <si>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</si>
  <si>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</si>
  <si>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</si>
  <si>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</si>
  <si>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</si>
  <si>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</si>
  <si>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</si>
  <si>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</si>
  <si>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</si>
  <si>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</si>
  <si>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</si>
  <si>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</si>
  <si>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</si>
  <si>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</si>
  <si>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</si>
  <si>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</si>
  <si>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</si>
  <si>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</si>
  <si>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</si>
  <si>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</si>
  <si>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</si>
  <si>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</si>
  <si>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</si>
  <si>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</si>
  <si>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</si>
  <si>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</si>
  <si>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</si>
  <si>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</si>
  <si>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</si>
  <si>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</si>
  <si>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</si>
  <si>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</si>
  <si>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</si>
  <si>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</si>
  <si>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</si>
  <si>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</si>
  <si>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</si>
  <si>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</si>
  <si>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</si>
  <si>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</si>
  <si>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</si>
  <si>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</si>
  <si>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</si>
  <si>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</si>
  <si>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</si>
  <si>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</si>
  <si>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</si>
  <si>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</si>
  <si>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</si>
  <si>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</si>
  <si>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</si>
  <si>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</si>
  <si>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</si>
  <si>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</si>
  <si>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</si>
  <si>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</si>
  <si>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</si>
  <si>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</si>
  <si>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</si>
  <si>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</si>
  <si>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</si>
  <si>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</si>
  <si>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</si>
  <si>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</si>
  <si>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</si>
  <si>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</si>
  <si>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</si>
  <si>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</si>
  <si>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</si>
  <si>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</si>
  <si>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</si>
  <si>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</si>
  <si>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</si>
  <si>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</si>
  <si>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</si>
  <si>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</si>
  <si>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</si>
  <si>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</si>
  <si>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</si>
  <si>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</si>
  <si>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</si>
  <si>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</si>
  <si>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</si>
  <si>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</si>
  <si>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</si>
  <si>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</si>
  <si>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</si>
  <si>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</si>
  <si>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</si>
  <si>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</si>
  <si>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</si>
  <si>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</si>
  <si>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</si>
  <si>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</si>
  <si>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</si>
  <si>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</si>
  <si>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</si>
  <si>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</si>
  <si>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</si>
  <si>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</si>
  <si>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</si>
  <si>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</si>
  <si>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</si>
  <si>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</si>
  <si>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</si>
  <si>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</si>
  <si>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</si>
  <si>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</si>
  <si>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</si>
  <si>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</si>
  <si>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</si>
  <si>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</si>
  <si>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</si>
  <si>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</si>
  <si>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</si>
  <si>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</si>
  <si>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</si>
  <si>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</si>
  <si>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</si>
  <si>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</si>
  <si>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</si>
  <si>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</si>
  <si>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</si>
  <si>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</si>
  <si>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</si>
  <si>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</si>
  <si>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</si>
  <si>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</si>
  <si>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</si>
  <si>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</si>
  <si>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</si>
  <si>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</si>
  <si>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</si>
  <si>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</si>
  <si>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</si>
  <si>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</si>
  <si>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</si>
  <si>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</si>
  <si>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</si>
  <si>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</si>
  <si>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</si>
  <si>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</si>
  <si>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</si>
  <si>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</si>
  <si>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</si>
  <si>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</si>
  <si>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</si>
  <si>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</si>
  <si>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</si>
  <si>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</si>
  <si>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</si>
  <si>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</si>
  <si>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</si>
  <si>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</si>
  <si>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</si>
  <si>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</si>
  <si>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</si>
  <si>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</si>
  <si>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</si>
  <si>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</si>
  <si>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</si>
  <si>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</si>
  <si>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</si>
  <si>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</si>
  <si>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</si>
  <si>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</si>
  <si>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</si>
  <si>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</si>
  <si>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</si>
  <si>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</si>
  <si>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</si>
  <si>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</si>
  <si>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</si>
  <si>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</si>
  <si>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</si>
  <si>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</si>
  <si>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</si>
  <si>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</si>
  <si>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</si>
  <si>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</si>
  <si>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</si>
  <si>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</si>
  <si>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</si>
  <si>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</si>
  <si>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</si>
  <si>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</si>
  <si>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</si>
  <si>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</si>
  <si>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</si>
  <si>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</si>
  <si>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</si>
  <si>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</si>
  <si>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</si>
  <si>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</si>
  <si>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</si>
  <si>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</si>
  <si>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</si>
  <si>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</si>
  <si>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</si>
  <si>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</si>
  <si>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</si>
  <si>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</si>
  <si>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</si>
  <si>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</si>
  <si>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</si>
  <si>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</si>
  <si>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</si>
  <si>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</si>
  <si>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</si>
  <si>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</si>
  <si>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</si>
  <si>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</si>
  <si>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</si>
  <si>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</si>
  <si>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</si>
  <si>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</si>
  <si>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</si>
  <si>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</si>
  <si>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</si>
  <si>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</si>
  <si>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</si>
  <si>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</si>
  <si>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</si>
  <si>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</si>
  <si>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</si>
  <si>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</si>
  <si>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</si>
  <si>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</si>
  <si>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</si>
  <si>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</si>
  <si>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</si>
  <si>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</si>
  <si>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</si>
  <si>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</si>
  <si>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</si>
  <si>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</si>
  <si>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</si>
  <si>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</si>
  <si>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</si>
  <si>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</si>
  <si>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</si>
  <si>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</si>
  <si>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</si>
  <si>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</si>
  <si>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</si>
  <si>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</si>
  <si>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</si>
  <si>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</si>
  <si>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</si>
  <si>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</si>
  <si>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</si>
  <si>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</si>
  <si>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</si>
  <si>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</si>
  <si>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</si>
  <si>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</si>
  <si>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</si>
  <si>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</si>
  <si>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</si>
  <si>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</si>
  <si>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</si>
  <si>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</si>
  <si>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</si>
  <si>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</si>
  <si>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</si>
  <si>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</si>
  <si>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</si>
  <si>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</si>
  <si>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</si>
  <si>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</si>
  <si>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</si>
  <si>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</si>
  <si>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</si>
  <si>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</si>
  <si>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</si>
  <si>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</si>
  <si>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</si>
  <si>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</si>
  <si>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</si>
  <si>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</si>
  <si>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</si>
  <si>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</si>
  <si>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</si>
  <si>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</si>
  <si>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</si>
  <si>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</si>
  <si>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</si>
  <si>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</si>
  <si>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</si>
  <si>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</si>
  <si>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</si>
  <si>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</si>
  <si>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</si>
  <si>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</si>
  <si>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</si>
  <si>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</si>
  <si>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</si>
  <si>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</si>
  <si>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</si>
  <si>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</si>
  <si>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</si>
  <si>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</si>
  <si>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</si>
  <si>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</si>
  <si>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</si>
  <si>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</si>
  <si>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</si>
  <si>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</si>
  <si>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</si>
  <si>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</si>
  <si>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</si>
  <si>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</si>
  <si>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</si>
  <si>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</si>
  <si>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</si>
  <si>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</si>
  <si>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</si>
  <si>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</si>
  <si>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</si>
  <si>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</si>
  <si>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</si>
  <si>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</si>
  <si>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</si>
  <si>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</si>
  <si>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</si>
  <si>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</si>
  <si>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</si>
  <si>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</si>
  <si>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</si>
  <si>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</si>
  <si>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</si>
  <si>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</si>
  <si>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</si>
  <si>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</si>
  <si>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</si>
  <si>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</si>
  <si>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</si>
  <si>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</si>
  <si>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</si>
  <si>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</si>
  <si>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</si>
  <si>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</si>
  <si>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</si>
  <si>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</si>
  <si>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</si>
  <si>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</si>
  <si>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</si>
  <si>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</si>
  <si>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</si>
  <si>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</si>
  <si>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</si>
  <si>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</si>
  <si>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</si>
  <si>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</si>
  <si>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</si>
  <si>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</si>
  <si>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</si>
  <si>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</si>
  <si>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</si>
  <si>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</si>
  <si>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</si>
  <si>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</si>
  <si>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</si>
  <si>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</si>
  <si>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</si>
  <si>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</si>
  <si>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</si>
  <si>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</si>
  <si>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</si>
  <si>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</si>
  <si>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</si>
  <si>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</si>
  <si>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</si>
  <si>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</si>
  <si>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</si>
  <si>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</si>
  <si>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</si>
  <si>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</si>
  <si>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</si>
  <si>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</si>
  <si>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</si>
  <si>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</si>
  <si>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</si>
  <si>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</si>
  <si>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</si>
  <si>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</si>
  <si>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</si>
  <si>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</si>
  <si>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</si>
  <si>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</si>
  <si>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</si>
  <si>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</si>
  <si>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</si>
  <si>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</si>
  <si>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</si>
  <si>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</si>
  <si>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</si>
  <si>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</si>
  <si>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</si>
  <si>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</si>
  <si>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</si>
  <si>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</si>
  <si>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</si>
  <si>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</si>
  <si>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</si>
  <si>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</si>
  <si>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</si>
  <si>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</si>
  <si>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</si>
  <si>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</si>
  <si>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</si>
  <si>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</si>
  <si>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</si>
  <si>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</si>
  <si>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</si>
  <si>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</si>
  <si>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</si>
  <si>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</si>
  <si>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</si>
  <si>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</si>
  <si>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</si>
  <si>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</si>
  <si>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</si>
  <si>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</si>
  <si>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</si>
  <si>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</si>
  <si>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</si>
  <si>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</si>
  <si>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</si>
  <si>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</si>
  <si>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</si>
  <si>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</si>
  <si>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</si>
  <si>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</si>
  <si>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</si>
  <si>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</si>
  <si>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</si>
  <si>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</si>
  <si>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</si>
  <si>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</si>
  <si>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</si>
  <si>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</si>
  <si>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</si>
  <si>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</si>
  <si>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</si>
  <si>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</si>
  <si>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</si>
  <si>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</si>
  <si>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</si>
  <si>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</si>
  <si>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</si>
  <si>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</si>
  <si>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</si>
  <si>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</si>
  <si>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</si>
  <si>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</si>
  <si>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</si>
  <si>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</si>
  <si>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</si>
  <si>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</si>
  <si>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</si>
  <si>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</si>
  <si>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</si>
  <si>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</si>
  <si>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</si>
  <si>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</si>
  <si>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</si>
  <si>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</si>
  <si>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</si>
  <si>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</si>
  <si>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</si>
  <si>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</si>
  <si>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</si>
  <si>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</si>
  <si>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</si>
  <si>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</si>
  <si>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</si>
  <si>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</si>
  <si>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</si>
  <si>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</si>
  <si>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</si>
  <si>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</si>
  <si>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</si>
  <si>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</si>
  <si>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</si>
  <si>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</si>
  <si>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</si>
  <si>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</si>
  <si>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</si>
  <si>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</si>
  <si>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</si>
  <si>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</si>
  <si>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</si>
  <si>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</si>
  <si>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</si>
  <si>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</si>
  <si>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</si>
  <si>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</si>
  <si>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</si>
  <si>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</si>
  <si>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</si>
  <si>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</si>
  <si>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</si>
  <si>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</si>
  <si>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</si>
  <si>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</si>
  <si>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</si>
  <si>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</si>
  <si>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</si>
  <si>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</si>
  <si>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</si>
  <si>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</si>
  <si>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</si>
  <si>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</si>
  <si>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</si>
  <si>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</si>
  <si>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</si>
  <si>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</si>
  <si>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</si>
  <si>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</si>
  <si>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</si>
  <si>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</si>
  <si>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</si>
  <si>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</si>
  <si>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</si>
  <si>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</si>
  <si>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</si>
  <si>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</si>
  <si>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</si>
  <si>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</si>
  <si>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</si>
  <si>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</si>
  <si>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</si>
  <si>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</si>
  <si>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</si>
  <si>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</si>
  <si>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</si>
  <si>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</si>
  <si>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</si>
  <si>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</si>
  <si>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</si>
  <si>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</si>
  <si>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</si>
  <si>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</si>
  <si>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</si>
  <si>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</si>
  <si>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</si>
  <si>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</si>
  <si>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</si>
  <si>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</si>
  <si>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</si>
  <si>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</si>
  <si>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</si>
  <si>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</si>
  <si>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</si>
  <si>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</si>
  <si>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</si>
  <si>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</si>
  <si>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</si>
  <si>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</si>
  <si>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</si>
  <si>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</si>
  <si>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</si>
  <si>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</si>
  <si>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</si>
  <si>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</si>
  <si>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</si>
  <si>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</si>
  <si>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</si>
  <si>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</si>
  <si>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</si>
  <si>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</si>
  <si>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</si>
  <si>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</si>
  <si>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</si>
  <si>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</si>
  <si>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</si>
  <si>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</si>
  <si>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</si>
  <si>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</si>
  <si>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</si>
  <si>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</si>
  <si>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</si>
  <si>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</si>
  <si>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</si>
  <si>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</si>
  <si>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</si>
  <si>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</si>
  <si>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</si>
  <si>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</si>
  <si>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</si>
  <si>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</si>
  <si>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</si>
  <si>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</si>
  <si>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</si>
  <si>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</si>
  <si>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</si>
  <si>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</si>
  <si>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</si>
  <si>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</si>
  <si>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</si>
  <si>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</si>
  <si>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</si>
  <si>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</si>
  <si>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</si>
  <si>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</si>
  <si>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</si>
  <si>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</si>
  <si>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</si>
  <si>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</si>
  <si>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</si>
  <si>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</si>
  <si>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</si>
  <si>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</si>
  <si>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</si>
  <si>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</si>
  <si>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</si>
  <si>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</si>
  <si>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</si>
  <si>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</si>
  <si>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</si>
  <si>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</si>
  <si>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</si>
  <si>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</si>
  <si>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</si>
  <si>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</si>
  <si>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</si>
  <si>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</si>
  <si>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</si>
  <si>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</si>
  <si>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</si>
  <si>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</si>
  <si>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</si>
  <si>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</si>
  <si>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</si>
  <si>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</si>
  <si>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</si>
  <si>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</si>
  <si>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</si>
  <si>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</si>
  <si>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</si>
  <si>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</si>
  <si>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</si>
  <si>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</si>
  <si>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</si>
  <si>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</si>
  <si>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</si>
  <si>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</si>
  <si>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</si>
  <si>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</si>
  <si>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</si>
  <si>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</si>
  <si>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</si>
  <si>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</si>
  <si>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</si>
  <si>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</si>
  <si>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</si>
  <si>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</si>
  <si>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</si>
  <si>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</si>
  <si>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</si>
  <si>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</si>
  <si>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</si>
  <si>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</si>
  <si>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</si>
  <si>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</si>
  <si>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</si>
  <si>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</si>
  <si>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</si>
  <si>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</si>
  <si>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</si>
  <si>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</si>
  <si>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</si>
  <si>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</si>
  <si>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</si>
  <si>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</si>
  <si>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</si>
  <si>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</si>
  <si>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</si>
  <si>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</si>
  <si>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</si>
  <si>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</si>
  <si>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</si>
  <si>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</si>
  <si>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</si>
  <si>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</si>
  <si>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</si>
  <si>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</si>
  <si>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</si>
  <si>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</si>
  <si>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</si>
  <si>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</si>
  <si>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</si>
  <si>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</si>
  <si>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</si>
  <si>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</si>
  <si>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</si>
  <si>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</si>
  <si>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</si>
  <si>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</si>
  <si>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</si>
  <si>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</si>
  <si>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</si>
  <si>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</si>
  <si>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</si>
  <si>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</si>
  <si>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</si>
  <si>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</si>
  <si>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</si>
  <si>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</si>
  <si>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</si>
  <si>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</si>
  <si>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</si>
  <si>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</si>
  <si>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</si>
  <si>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</si>
  <si>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</si>
  <si>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</si>
  <si>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</si>
  <si>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</si>
  <si>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</si>
  <si>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</si>
  <si>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</si>
  <si>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</si>
  <si>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</si>
  <si>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</si>
  <si>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</si>
  <si>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</si>
  <si>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</si>
  <si>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</si>
  <si>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</si>
  <si>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</si>
  <si>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</si>
  <si>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</si>
  <si>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</si>
  <si>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</si>
  <si>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</si>
  <si>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</si>
  <si>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</si>
  <si>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</si>
  <si>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</si>
  <si>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</si>
  <si>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</si>
  <si>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</si>
  <si>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</si>
  <si>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</si>
  <si>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</si>
  <si>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</si>
  <si>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</si>
  <si>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</si>
  <si>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</si>
  <si>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</si>
  <si>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</si>
  <si>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</si>
  <si>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</si>
  <si>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</si>
  <si>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</si>
  <si>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</si>
  <si>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</si>
  <si>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</si>
  <si>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</si>
  <si>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</si>
  <si>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</si>
  <si>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</si>
  <si>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</si>
  <si>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</si>
  <si>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</si>
  <si>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</si>
  <si>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</si>
  <si>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</si>
  <si>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</si>
  <si>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</si>
  <si>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</si>
  <si>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</si>
  <si>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</si>
  <si>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</si>
  <si>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</si>
  <si>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</si>
  <si>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</si>
  <si>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</si>
  <si>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</si>
  <si>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</si>
  <si>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</si>
  <si>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</si>
  <si>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</si>
  <si>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</si>
  <si>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</si>
  <si>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</si>
  <si>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</si>
  <si>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</si>
  <si>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</si>
  <si>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</si>
  <si>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</si>
  <si>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</si>
  <si>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</si>
  <si>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</si>
  <si>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</si>
  <si>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</si>
  <si>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</si>
  <si>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</si>
  <si>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</si>
  <si>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</si>
  <si>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</si>
  <si>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</si>
  <si>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</si>
  <si>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</si>
  <si>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</si>
  <si>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</si>
  <si>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</si>
  <si>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</si>
  <si>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</si>
  <si>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</si>
  <si>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</si>
  <si>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</si>
  <si>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</si>
  <si>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</si>
  <si>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</si>
  <si>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</si>
  <si>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</si>
  <si>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</si>
  <si>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</si>
  <si>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</si>
  <si>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</si>
  <si>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</si>
  <si>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</si>
  <si>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</si>
  <si>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</si>
  <si>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</si>
  <si>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</si>
  <si>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</si>
  <si>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</si>
  <si>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</si>
  <si>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</si>
  <si>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</si>
  <si>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</si>
  <si>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</si>
  <si>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</si>
  <si>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</si>
  <si>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</si>
  <si>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</si>
  <si>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</si>
  <si>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</si>
  <si>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</si>
  <si>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</si>
  <si>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</si>
  <si>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</si>
  <si>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</si>
  <si>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</si>
  <si>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</si>
  <si>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</si>
  <si>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</si>
  <si>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</si>
  <si>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</si>
  <si>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</si>
  <si>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</si>
  <si>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</si>
  <si>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</si>
  <si>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</si>
  <si>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</si>
  <si>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</si>
  <si>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</si>
  <si>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</si>
  <si>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</si>
  <si>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</si>
  <si>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</si>
  <si>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</si>
  <si>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</si>
  <si>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</si>
  <si>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</si>
  <si>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</si>
  <si>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</si>
  <si>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</si>
  <si>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</si>
  <si>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</si>
  <si>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</si>
  <si>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</si>
  <si>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</si>
  <si>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</si>
  <si>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</si>
  <si>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</si>
  <si>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</si>
  <si>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</si>
  <si>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</si>
  <si>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</si>
  <si>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</si>
  <si>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</si>
  <si>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</si>
  <si>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</si>
  <si>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</si>
  <si>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</si>
  <si>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</si>
  <si>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</si>
  <si>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</si>
  <si>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</si>
  <si>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</si>
  <si>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</si>
  <si>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</si>
  <si>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</si>
  <si>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</si>
  <si>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</si>
  <si>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</si>
  <si>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</si>
  <si>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</si>
  <si>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</si>
  <si>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</si>
  <si>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</si>
  <si>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</si>
  <si>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</si>
  <si>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</si>
  <si>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</si>
  <si>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</si>
  <si>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</si>
  <si>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</si>
  <si>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</si>
  <si>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</si>
  <si>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</si>
  <si>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</si>
  <si>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</si>
  <si>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</si>
  <si>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</si>
  <si>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</si>
  <si>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</si>
  <si>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</si>
  <si>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</si>
  <si>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</si>
  <si>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</si>
  <si>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</si>
  <si>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</si>
  <si>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</si>
  <si>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</si>
  <si>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</si>
  <si>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</si>
  <si>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</si>
  <si>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</si>
  <si>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</si>
  <si>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</si>
  <si>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</si>
  <si>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</si>
  <si>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</si>
  <si>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</si>
  <si>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</si>
  <si>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</si>
  <si>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</si>
  <si>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</si>
  <si>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</si>
  <si>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</si>
  <si>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</si>
  <si>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</si>
  <si>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</si>
  <si>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</si>
  <si>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</si>
  <si>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</si>
  <si>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</si>
  <si>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</si>
  <si>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</si>
  <si>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</si>
  <si>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</si>
  <si>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</si>
  <si>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</si>
  <si>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</si>
  <si>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</si>
  <si>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</si>
  <si>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</si>
  <si>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</si>
  <si>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</si>
  <si>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</si>
  <si>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</si>
  <si>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</si>
  <si>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</si>
  <si>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</si>
  <si>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</si>
  <si>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</si>
  <si>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</si>
  <si>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</si>
  <si>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</si>
  <si>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</si>
  <si>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</si>
  <si>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</si>
  <si>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</si>
  <si>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</si>
  <si>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</si>
  <si>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</si>
  <si>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</si>
  <si>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</si>
  <si>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</si>
  <si>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</si>
  <si>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</si>
  <si>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</si>
  <si>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</si>
  <si>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</si>
  <si>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</si>
  <si>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</si>
  <si>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</si>
  <si>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</si>
  <si>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</si>
  <si>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</si>
  <si>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</si>
  <si>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</si>
  <si>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</si>
  <si>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</si>
  <si>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</si>
  <si>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</si>
  <si>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</si>
  <si>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</si>
  <si>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</si>
  <si>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</si>
  <si>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</si>
  <si>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</si>
  <si>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</si>
  <si>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</si>
  <si>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</si>
  <si>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</si>
  <si>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</si>
  <si>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</si>
  <si>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</si>
  <si>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</si>
  <si>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</si>
  <si>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</si>
  <si>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</si>
  <si>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</si>
  <si>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</si>
  <si>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</si>
  <si>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</si>
  <si>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</si>
  <si>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</si>
  <si>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</si>
  <si>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</si>
  <si>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</si>
  <si>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</si>
  <si>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</si>
  <si>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</si>
  <si>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</si>
  <si>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</si>
  <si>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</si>
  <si>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</si>
  <si>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</si>
  <si>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</si>
  <si>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</si>
  <si>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</si>
  <si>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</si>
  <si>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</si>
  <si>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</si>
  <si>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</si>
  <si>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</si>
  <si>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</si>
  <si>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</si>
  <si>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</si>
  <si>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</si>
  <si>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</si>
  <si>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</si>
  <si>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</si>
  <si>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</si>
  <si>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</si>
  <si>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</si>
  <si>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</si>
  <si>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</si>
  <si>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</si>
  <si>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</si>
  <si>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</si>
  <si>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</si>
  <si>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</si>
  <si>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</si>
  <si>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</si>
  <si>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</si>
  <si>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</si>
  <si>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</si>
  <si>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</si>
  <si>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</si>
  <si>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</si>
  <si>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</si>
  <si>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</si>
  <si>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</si>
  <si>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</si>
  <si>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</si>
  <si>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</si>
  <si>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</si>
  <si>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</si>
  <si>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</si>
  <si>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</si>
  <si>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</si>
  <si>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</si>
  <si>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</si>
  <si>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</si>
  <si>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</si>
  <si>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</si>
  <si>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</si>
  <si>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</si>
  <si>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</si>
  <si>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</si>
  <si>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</si>
  <si>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</si>
  <si>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</si>
  <si>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</si>
  <si>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</si>
  <si>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</si>
  <si>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</si>
  <si>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</si>
  <si>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</si>
  <si>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</si>
  <si>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</si>
  <si>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</si>
  <si>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</si>
  <si>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</si>
  <si>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</si>
  <si>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</si>
  <si>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</si>
  <si>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</si>
  <si>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</si>
  <si>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</si>
  <si>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</si>
  <si>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</si>
  <si>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</si>
  <si>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</si>
  <si>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</si>
  <si>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</si>
  <si>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</si>
  <si>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</si>
  <si>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</si>
  <si>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</si>
  <si>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</si>
  <si>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</si>
  <si>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</si>
  <si>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</si>
  <si>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</si>
  <si>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</si>
  <si>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</si>
  <si>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</si>
  <si>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</si>
  <si>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</si>
  <si>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</si>
  <si>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</si>
  <si>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</si>
  <si>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</si>
  <si>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</si>
  <si>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</si>
  <si>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</si>
  <si>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</si>
  <si>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</si>
  <si>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</si>
  <si>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</si>
  <si>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</si>
  <si>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</si>
  <si>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</si>
  <si>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</si>
  <si>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</si>
  <si>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</si>
  <si>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</si>
  <si>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</si>
  <si>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</si>
  <si>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</si>
  <si>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</si>
  <si>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</si>
  <si>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</si>
  <si>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</si>
  <si>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</si>
  <si>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</si>
  <si>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</si>
  <si>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</si>
  <si>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</si>
  <si>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</si>
  <si>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</si>
  <si>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</si>
  <si>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</si>
  <si>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</si>
  <si>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</si>
  <si>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</si>
  <si>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</si>
  <si>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</si>
  <si>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</si>
  <si>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</si>
  <si>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</si>
  <si>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</si>
  <si>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</si>
  <si>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</si>
  <si>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</si>
  <si>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</si>
  <si>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</si>
  <si>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</si>
  <si>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</si>
  <si>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</si>
  <si>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</si>
  <si>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</si>
  <si>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</si>
  <si>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</si>
  <si>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</si>
  <si>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</si>
  <si>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</si>
  <si>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</si>
  <si>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</si>
  <si>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</si>
  <si>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</si>
  <si>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</si>
  <si>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</si>
  <si>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</si>
  <si>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</si>
  <si>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</si>
  <si>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</si>
  <si>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</si>
  <si>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</si>
  <si>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</si>
  <si>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</si>
  <si>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</si>
  <si>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</si>
  <si>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</si>
  <si>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</si>
  <si>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</si>
  <si>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</si>
  <si>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</si>
  <si>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</si>
  <si>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</si>
  <si>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</si>
  <si>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</si>
  <si>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</si>
  <si>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</si>
  <si>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</si>
  <si>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</si>
  <si>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</si>
  <si>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</si>
  <si>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</si>
  <si>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</si>
  <si>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</si>
  <si>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</si>
  <si>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</si>
  <si>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</si>
  <si>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</si>
  <si>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</si>
  <si>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</si>
  <si>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</si>
  <si>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</si>
  <si>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</si>
  <si>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</si>
  <si>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</si>
  <si>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</si>
  <si>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</si>
  <si>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</si>
  <si>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</si>
  <si>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</si>
  <si>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</si>
  <si>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</si>
  <si>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</si>
  <si>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</si>
  <si>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</si>
  <si>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</si>
  <si>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</si>
  <si>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</si>
  <si>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</si>
  <si>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</si>
  <si>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</si>
  <si>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</si>
  <si>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</si>
  <si>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</si>
  <si>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</si>
  <si>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</si>
  <si>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</si>
  <si>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</si>
  <si>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</si>
  <si>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</si>
  <si>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</si>
  <si>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</si>
  <si>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</si>
  <si>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</si>
  <si>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</si>
  <si>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</si>
  <si>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</si>
  <si>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</si>
  <si>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</si>
  <si>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</si>
  <si>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</si>
  <si>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</si>
  <si>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</si>
  <si>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</si>
  <si>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</si>
  <si>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</si>
  <si>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</si>
  <si>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</si>
  <si>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</si>
  <si>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</si>
  <si>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</si>
  <si>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</si>
  <si>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</si>
  <si>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</si>
  <si>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</si>
  <si>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</si>
  <si>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</si>
  <si>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</si>
  <si>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</si>
  <si>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</si>
  <si>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</si>
  <si>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</si>
  <si>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</si>
  <si>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</si>
  <si>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</si>
  <si>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</si>
  <si>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</si>
  <si>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</si>
  <si>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</si>
  <si>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</si>
  <si>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</si>
  <si>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</si>
  <si>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</si>
  <si>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</si>
  <si>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</si>
  <si>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</si>
  <si>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</si>
  <si>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</si>
  <si>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</si>
  <si>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</si>
  <si>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</si>
  <si>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</si>
  <si>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</si>
  <si>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</si>
  <si>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</si>
  <si>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</si>
  <si>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</si>
  <si>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</si>
  <si>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</si>
  <si>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</si>
  <si>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</si>
  <si>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</si>
  <si>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</si>
  <si>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</si>
  <si>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</si>
  <si>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</si>
  <si>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</si>
  <si>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</si>
  <si>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</si>
  <si>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</si>
  <si>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</si>
  <si>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</si>
  <si>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</si>
  <si>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</si>
  <si>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</si>
  <si>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</si>
  <si>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</si>
  <si>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</si>
  <si>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</si>
  <si>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</si>
  <si>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</si>
  <si>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</si>
  <si>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</si>
  <si>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</si>
  <si>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</si>
  <si>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</si>
  <si>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</si>
  <si>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</si>
  <si>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</si>
  <si>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</si>
  <si>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</si>
  <si>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</si>
  <si>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</si>
  <si>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</si>
  <si>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</si>
  <si>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</si>
  <si>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</si>
  <si>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</si>
  <si>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</si>
  <si>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</si>
  <si>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</si>
  <si>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</si>
  <si>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</si>
  <si>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</si>
  <si>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</si>
  <si>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</si>
  <si>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</si>
  <si>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</si>
  <si>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</si>
  <si>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</si>
  <si>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</si>
  <si>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</si>
  <si>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</si>
  <si>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</si>
  <si>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</si>
  <si>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</si>
  <si>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</si>
  <si>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</si>
  <si>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</si>
  <si>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</si>
  <si>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</si>
  <si>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</si>
  <si>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</si>
  <si>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</si>
  <si>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</si>
  <si>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</si>
  <si>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</si>
  <si>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</si>
  <si>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</si>
  <si>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</si>
  <si>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</si>
  <si>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</si>
  <si>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</si>
  <si>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</si>
  <si>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</si>
  <si>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</si>
  <si>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</si>
  <si>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</si>
  <si>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</si>
  <si>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</si>
  <si>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</si>
  <si>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</si>
  <si>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</si>
  <si>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</si>
  <si>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</si>
  <si>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</si>
  <si>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</si>
  <si>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</si>
  <si>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</si>
  <si>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</si>
  <si>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</si>
  <si>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</si>
  <si>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</si>
  <si>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</si>
  <si>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</si>
  <si>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</si>
  <si>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</si>
  <si>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</si>
  <si>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</si>
  <si>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</si>
  <si>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</si>
  <si>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</si>
  <si>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</si>
  <si>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</si>
  <si>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</si>
  <si>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</si>
  <si>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</si>
  <si>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</si>
  <si>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</si>
  <si>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</si>
  <si>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</si>
  <si>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</si>
  <si>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</si>
  <si>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</si>
  <si>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</si>
  <si>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</si>
  <si>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</si>
  <si>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</si>
  <si>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</si>
  <si>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</si>
  <si>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</si>
  <si>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</si>
  <si>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</si>
  <si>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</si>
  <si>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</si>
  <si>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</si>
  <si>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</si>
  <si>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</si>
  <si>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</si>
  <si>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</si>
  <si>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</si>
  <si>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</si>
  <si>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</si>
  <si>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</si>
  <si>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</si>
  <si>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</si>
  <si>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</si>
  <si>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</si>
  <si>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</si>
  <si>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</si>
  <si>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</si>
  <si>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</si>
  <si>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</si>
  <si>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</si>
  <si>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</si>
  <si>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</si>
  <si>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</si>
  <si>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</si>
  <si>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</si>
  <si>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</si>
  <si>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</si>
  <si>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</si>
  <si>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</si>
  <si>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</si>
  <si>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</si>
  <si>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</si>
  <si>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</si>
  <si>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</si>
  <si>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</si>
  <si>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</si>
  <si>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</si>
  <si>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</si>
  <si>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</si>
  <si>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</si>
  <si>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</si>
  <si>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</si>
  <si>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</si>
  <si>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</si>
  <si>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</si>
  <si>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</si>
  <si>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</si>
  <si>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</si>
  <si>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</si>
  <si>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</si>
  <si>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</si>
  <si>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</si>
  <si>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</si>
  <si>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</si>
  <si>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</si>
  <si>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</si>
  <si>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</si>
  <si>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</si>
  <si>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</si>
  <si>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</si>
  <si>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</si>
  <si>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</si>
  <si>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</si>
  <si>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</si>
  <si>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</si>
  <si>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</si>
  <si>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</si>
  <si>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</si>
  <si>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</si>
  <si>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</si>
  <si>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</si>
  <si>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</si>
  <si>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</si>
  <si>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</si>
  <si>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</si>
  <si>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</si>
  <si>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</si>
  <si>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</si>
  <si>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</si>
  <si>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</si>
  <si>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</si>
  <si>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</si>
  <si>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</si>
  <si>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</si>
  <si>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</si>
  <si>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</si>
  <si>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</si>
  <si>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</si>
  <si>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</si>
  <si>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</si>
  <si>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</si>
  <si>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</si>
  <si>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</si>
  <si>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</si>
  <si>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</si>
  <si>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</si>
  <si>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</si>
  <si>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</si>
  <si>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</si>
  <si>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</si>
  <si>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</si>
  <si>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</si>
  <si>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</si>
  <si>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</si>
  <si>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</si>
  <si>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</si>
  <si>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</si>
  <si>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</si>
  <si>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</si>
  <si>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</si>
  <si>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</si>
  <si>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</si>
  <si>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</si>
  <si>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</si>
  <si>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</si>
  <si>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</si>
  <si>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</si>
  <si>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</si>
  <si>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</si>
  <si>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</si>
  <si>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</si>
  <si>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</si>
  <si>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</si>
  <si>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</si>
  <si>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</si>
  <si>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</si>
  <si>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</si>
  <si>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</si>
  <si>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</si>
  <si>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</si>
  <si>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</si>
  <si>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</si>
  <si>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</si>
  <si>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</si>
  <si>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</si>
  <si>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</si>
  <si>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</si>
  <si>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</si>
  <si>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</si>
  <si>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</si>
  <si>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</si>
  <si>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</si>
  <si>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</si>
  <si>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</si>
  <si>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</si>
  <si>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</si>
  <si>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</si>
  <si>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</si>
  <si>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</si>
  <si>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</si>
  <si>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</si>
  <si>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</si>
  <si>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</si>
  <si>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</si>
  <si>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</si>
  <si>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</si>
  <si>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</si>
  <si>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</si>
  <si>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</si>
  <si>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</si>
  <si>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</si>
  <si>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</si>
  <si>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</si>
  <si>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</si>
  <si>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</si>
  <si>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</si>
  <si>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</si>
  <si>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</si>
  <si>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</si>
  <si>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</si>
  <si>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</si>
  <si>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</si>
  <si>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</si>
  <si>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</si>
  <si>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</si>
  <si>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</si>
  <si>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</si>
  <si>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</si>
  <si>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</si>
  <si>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</si>
  <si>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</si>
  <si>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</si>
  <si>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</si>
  <si>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</si>
  <si>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</si>
  <si>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</si>
  <si>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</si>
  <si>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</si>
  <si>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</si>
  <si>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</si>
  <si>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</si>
  <si>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</si>
  <si>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</si>
  <si>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</si>
  <si>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</si>
  <si>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</si>
  <si>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</si>
  <si>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</si>
  <si>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</si>
  <si>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</si>
  <si>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</si>
  <si>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</si>
  <si>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</si>
  <si>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</si>
  <si>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</si>
  <si>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</si>
  <si>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</si>
  <si>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</si>
  <si>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</si>
  <si>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</si>
  <si>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</si>
  <si>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</si>
  <si>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</si>
  <si>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</si>
  <si>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</si>
  <si>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</si>
  <si>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</si>
  <si>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</si>
  <si>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</si>
  <si>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</si>
  <si>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</si>
  <si>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</si>
  <si>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</si>
  <si>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</si>
  <si>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</si>
  <si>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</si>
  <si>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</si>
  <si>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</si>
  <si>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</si>
  <si>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</si>
  <si>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</si>
  <si>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</si>
  <si>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</si>
  <si>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</si>
  <si>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</si>
  <si>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</si>
  <si>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</si>
  <si>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</si>
  <si>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</si>
  <si>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</si>
  <si>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</si>
  <si>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</si>
  <si>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</si>
  <si>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</si>
  <si>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</si>
  <si>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</si>
  <si>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</si>
  <si>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</si>
  <si>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</si>
  <si>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</si>
  <si>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</si>
  <si>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</si>
  <si>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</si>
  <si>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</si>
  <si>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</si>
  <si>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</si>
  <si>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</si>
  <si>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</si>
  <si>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</si>
  <si>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</si>
  <si>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</si>
  <si>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</si>
  <si>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</si>
  <si>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</si>
  <si>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</si>
  <si>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</si>
  <si>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</si>
  <si>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</si>
  <si>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</si>
  <si>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</si>
  <si>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</si>
  <si>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</si>
  <si>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</si>
  <si>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</si>
  <si>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</si>
  <si>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</si>
  <si>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</si>
  <si>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</si>
  <si>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</si>
  <si>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</si>
  <si>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</si>
  <si>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</si>
  <si>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</si>
  <si>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</si>
  <si>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</si>
  <si>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</si>
  <si>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</si>
  <si>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</si>
  <si>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</si>
  <si>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</si>
  <si>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</si>
  <si>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</si>
  <si>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</si>
  <si>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</si>
  <si>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</si>
  <si>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</si>
  <si>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</si>
  <si>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</si>
  <si>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</si>
  <si>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</si>
  <si>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</si>
  <si>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</si>
  <si>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</si>
  <si>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</si>
  <si>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</si>
  <si>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</si>
  <si>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</si>
  <si>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</si>
  <si>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</si>
  <si>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</si>
  <si>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</si>
  <si>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</si>
  <si>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</si>
  <si>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</si>
  <si>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</si>
  <si>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</si>
  <si>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</si>
  <si>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</si>
  <si>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</si>
  <si>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</si>
  <si>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</si>
  <si>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</si>
  <si>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</si>
  <si>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</si>
  <si>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</si>
  <si>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</si>
  <si>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</si>
  <si>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</si>
  <si>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</si>
  <si>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</si>
  <si>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</si>
  <si>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</si>
  <si>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</si>
  <si>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</si>
  <si>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</si>
  <si>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</si>
  <si>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</si>
  <si>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</si>
  <si>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</si>
  <si>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</si>
  <si>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</si>
  <si>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</si>
  <si>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</si>
  <si>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</si>
  <si>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</si>
  <si>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</si>
  <si>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</si>
  <si>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</si>
  <si>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</si>
  <si>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</si>
  <si>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</si>
  <si>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</si>
  <si>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</si>
  <si>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</si>
  <si>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</si>
  <si>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</si>
  <si>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</si>
  <si>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</si>
  <si>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</si>
  <si>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</si>
  <si>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</si>
  <si>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</si>
  <si>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</si>
  <si>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</si>
  <si>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</si>
  <si>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</si>
  <si>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</si>
  <si>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</si>
  <si>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</si>
  <si>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</si>
  <si>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</si>
  <si>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</si>
  <si>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</si>
  <si>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</si>
  <si>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</si>
  <si>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</si>
  <si>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</si>
  <si>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</si>
  <si>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</si>
  <si>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</si>
  <si>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</si>
  <si>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</si>
  <si>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</si>
  <si>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</si>
  <si>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</si>
  <si>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</si>
  <si>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</si>
  <si>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</si>
  <si>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</si>
  <si>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</si>
  <si>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</si>
  <si>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</si>
  <si>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</si>
  <si>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</si>
  <si>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</si>
  <si>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</si>
  <si>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</si>
  <si>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</si>
  <si>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</si>
  <si>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</si>
  <si>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</si>
  <si>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</si>
  <si>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</si>
  <si>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</si>
  <si>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</si>
  <si>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</si>
  <si>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</si>
  <si>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</si>
  <si>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</si>
  <si>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</si>
  <si>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</si>
  <si>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</si>
  <si>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</si>
  <si>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</si>
  <si>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</si>
  <si>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</si>
  <si>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</si>
  <si>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</si>
  <si>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</si>
  <si>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</si>
  <si>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</si>
  <si>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</si>
  <si>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</si>
  <si>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</si>
  <si>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</si>
  <si>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</si>
  <si>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</si>
  <si>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</si>
  <si>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</si>
  <si>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</si>
  <si>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</si>
  <si>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</si>
  <si>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</si>
  <si>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</si>
  <si>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</si>
  <si>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</si>
  <si>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</si>
  <si>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</si>
  <si>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</si>
  <si>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</si>
  <si>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</si>
  <si>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</si>
  <si>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</si>
  <si>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</si>
  <si>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</si>
  <si>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</si>
  <si>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</si>
  <si>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</si>
  <si>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</si>
  <si>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</si>
  <si>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</si>
  <si>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</si>
  <si>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</si>
  <si>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</si>
  <si>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</si>
  <si>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</si>
  <si>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</si>
  <si>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</si>
  <si>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</si>
  <si>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</si>
  <si>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</si>
  <si>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</si>
  <si>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</si>
  <si>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</si>
  <si>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</si>
  <si>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</si>
  <si>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</si>
  <si>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</si>
  <si>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</si>
  <si>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</si>
  <si>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</si>
  <si>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</si>
  <si>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</si>
  <si>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</si>
  <si>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</si>
  <si>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</si>
  <si>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</si>
  <si>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</si>
  <si>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</si>
  <si>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</si>
  <si>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</si>
  <si>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</si>
  <si>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</si>
  <si>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</si>
  <si>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</si>
  <si>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</si>
  <si>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</si>
  <si>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</si>
  <si>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</si>
  <si>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</si>
  <si>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</si>
  <si>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</si>
  <si>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</si>
  <si>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</si>
  <si>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</si>
  <si>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</si>
  <si>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</si>
  <si>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</si>
  <si>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</si>
  <si>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</si>
  <si>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</si>
  <si>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</si>
  <si>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</si>
  <si>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</si>
  <si>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</si>
  <si>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</si>
  <si>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</si>
  <si>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</si>
  <si>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</si>
  <si>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</si>
  <si>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</si>
  <si>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</si>
  <si>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</si>
  <si>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</si>
  <si>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</si>
  <si>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</si>
  <si>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</si>
  <si>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</si>
  <si>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</si>
  <si>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</si>
  <si>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</si>
  <si>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</si>
  <si>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</si>
  <si>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</si>
  <si>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</si>
  <si>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</si>
  <si>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</si>
  <si>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</si>
  <si>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</si>
  <si>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</si>
  <si>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</si>
  <si>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</si>
  <si>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</si>
  <si>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</si>
  <si>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</si>
  <si>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</si>
  <si>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</si>
  <si>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</si>
  <si>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</si>
  <si>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</si>
  <si>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</si>
  <si>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</si>
  <si>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</si>
  <si>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</si>
  <si>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</si>
  <si>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</si>
  <si>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</si>
  <si>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</si>
  <si>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</si>
  <si>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</si>
  <si>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</si>
  <si>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</si>
  <si>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</si>
  <si>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</si>
  <si>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</si>
  <si>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</si>
  <si>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</si>
  <si>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</si>
  <si>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</si>
  <si>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</si>
  <si>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</si>
  <si>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</si>
  <si>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</si>
  <si>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</si>
  <si>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</si>
  <si>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</si>
  <si>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</si>
  <si>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</si>
  <si>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</si>
  <si>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</si>
  <si>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</si>
  <si>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</si>
  <si>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</si>
  <si>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</si>
  <si>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</si>
  <si>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</si>
  <si>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</si>
  <si>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</si>
  <si>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</si>
  <si>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</si>
  <si>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</si>
  <si>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</si>
  <si>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</si>
  <si>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</si>
  <si>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</si>
  <si>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</si>
  <si>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</si>
  <si>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</si>
  <si>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</si>
  <si>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</si>
  <si>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</si>
  <si>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</si>
  <si>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</si>
  <si>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</si>
  <si>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</si>
  <si>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</si>
  <si>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</si>
  <si>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</si>
  <si>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</si>
  <si>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</si>
  <si>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</si>
  <si>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</si>
  <si>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</si>
  <si>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</si>
  <si>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</si>
  <si>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</si>
  <si>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</si>
  <si>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</si>
  <si>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</si>
  <si>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</si>
  <si>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</si>
  <si>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</si>
  <si>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</si>
  <si>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</si>
  <si>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</si>
  <si>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</si>
  <si>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</si>
  <si>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</si>
  <si>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</si>
  <si>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</si>
  <si>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</si>
  <si>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</si>
  <si>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</si>
  <si>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</si>
  <si>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</si>
  <si>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</si>
  <si>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</si>
  <si>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</si>
  <si>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</si>
  <si>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</si>
  <si>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</si>
  <si>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</si>
  <si>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</si>
  <si>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</si>
  <si>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</si>
  <si>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</si>
  <si>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</si>
  <si>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</si>
  <si>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</si>
  <si>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</si>
  <si>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</si>
  <si>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</si>
  <si>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</si>
  <si>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</si>
  <si>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</si>
  <si>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</si>
  <si>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</si>
  <si>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</si>
  <si>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</si>
  <si>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</si>
  <si>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</si>
  <si>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</si>
  <si>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</si>
  <si>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</si>
  <si>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</si>
  <si>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</si>
  <si>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</si>
  <si>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</si>
  <si>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</si>
  <si>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</si>
  <si>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</si>
  <si>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</si>
  <si>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</si>
  <si>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</si>
  <si>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</si>
  <si>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</si>
  <si>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</si>
  <si>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</si>
  <si>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</si>
  <si>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</si>
  <si>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</si>
  <si>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</si>
  <si>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</si>
  <si>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</si>
  <si>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</si>
  <si>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</si>
  <si>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</si>
  <si>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</si>
  <si>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</si>
  <si>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</si>
  <si>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</si>
  <si>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</si>
  <si>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</si>
  <si>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</si>
  <si>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</si>
  <si>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</si>
  <si>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</si>
  <si>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</si>
  <si>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</si>
  <si>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</si>
  <si>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</si>
  <si>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</si>
  <si>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</si>
  <si>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</si>
  <si>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</si>
  <si>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</si>
  <si>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</si>
  <si>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</si>
  <si>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</si>
  <si>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</si>
  <si>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</si>
  <si>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</si>
  <si>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</si>
  <si>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</si>
  <si>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</si>
  <si>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</si>
  <si>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</si>
  <si>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</si>
  <si>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</si>
  <si>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</si>
  <si>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</si>
  <si>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</si>
  <si>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</si>
  <si>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</si>
  <si>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</si>
  <si>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</si>
  <si>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</si>
  <si>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</si>
  <si>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</si>
  <si>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</si>
  <si>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</si>
  <si>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</si>
  <si>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</si>
  <si>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</si>
  <si>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</si>
  <si>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</si>
  <si>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</si>
  <si>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</si>
  <si>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</si>
  <si>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</si>
  <si>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</si>
  <si>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</si>
  <si>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</si>
  <si>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</si>
  <si>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</si>
  <si>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</si>
  <si>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</si>
  <si>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</si>
  <si>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</si>
  <si>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</si>
  <si>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</si>
  <si>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</si>
  <si>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</si>
  <si>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</si>
  <si>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</si>
  <si>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</si>
  <si>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</si>
  <si>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</si>
  <si>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</si>
  <si>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</si>
  <si>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</si>
  <si>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</si>
  <si>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</si>
  <si>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</si>
  <si>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</si>
  <si>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</si>
  <si>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</si>
  <si>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</si>
  <si>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</si>
  <si>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</si>
  <si>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</si>
  <si>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</si>
  <si>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</si>
  <si>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</si>
  <si>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</si>
  <si>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</si>
  <si>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</si>
  <si>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</si>
  <si>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</si>
  <si>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</si>
  <si>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</si>
  <si>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</si>
  <si>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</si>
  <si>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</si>
  <si>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</si>
  <si>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</si>
  <si>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</si>
  <si>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</si>
  <si>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</si>
  <si>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</si>
  <si>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</si>
  <si>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</si>
  <si>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</si>
  <si>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</si>
  <si>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</si>
  <si>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</si>
  <si>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</si>
  <si>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</si>
  <si>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</si>
  <si>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</si>
  <si>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</si>
  <si>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</si>
  <si>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</si>
  <si>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</si>
  <si>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</si>
  <si>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</si>
  <si>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</si>
  <si>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</si>
  <si>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</si>
  <si>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</si>
  <si>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</si>
  <si>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</si>
  <si>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</si>
  <si>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</si>
  <si>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</si>
  <si>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</si>
  <si>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</si>
  <si>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</si>
  <si>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</si>
  <si>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</si>
  <si>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</si>
  <si>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</si>
  <si>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</si>
  <si>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</si>
  <si>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</si>
  <si>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</si>
  <si>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</si>
  <si>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</si>
  <si>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</si>
  <si>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</si>
  <si>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</si>
  <si>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</si>
  <si>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</si>
  <si>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</si>
  <si>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</si>
  <si>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</si>
  <si>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</si>
  <si>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</si>
  <si>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</si>
  <si>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</si>
  <si>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</si>
  <si>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</si>
  <si>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</si>
  <si>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</si>
  <si>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</si>
  <si>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</si>
  <si>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</si>
  <si>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</si>
  <si>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</si>
  <si>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</si>
  <si>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</si>
  <si>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</si>
  <si>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</si>
  <si>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</si>
  <si>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</si>
  <si>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</si>
  <si>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</si>
  <si>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</si>
  <si>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</si>
  <si>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</si>
  <si>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</si>
  <si>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</si>
  <si>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</si>
  <si>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</si>
  <si>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</si>
  <si>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</si>
  <si>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</si>
  <si>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</si>
  <si>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</si>
  <si>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</si>
  <si>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</si>
  <si>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</si>
  <si>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</si>
  <si>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</si>
  <si>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</si>
  <si>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</si>
  <si>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</si>
  <si>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</si>
  <si>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</si>
  <si>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</si>
  <si>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</si>
  <si>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</si>
  <si>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</si>
  <si>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</si>
  <si>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</si>
  <si>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</si>
  <si>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</si>
  <si>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</si>
  <si>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</si>
  <si>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</si>
  <si>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</si>
  <si>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</si>
  <si>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</si>
  <si>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</si>
  <si>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</si>
  <si>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</si>
  <si>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</si>
  <si>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</si>
  <si>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</si>
  <si>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</si>
  <si>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</si>
  <si>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</si>
  <si>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</si>
  <si>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</si>
  <si>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</si>
  <si>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</si>
  <si>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</si>
  <si>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</si>
  <si>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</si>
  <si>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</si>
  <si>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</si>
  <si>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</si>
  <si>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</si>
  <si>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</si>
  <si>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</si>
  <si>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</si>
  <si>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</si>
  <si>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</si>
  <si>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</si>
  <si>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</si>
  <si>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</si>
  <si>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</si>
  <si>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</si>
  <si>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</si>
  <si>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</si>
  <si>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</si>
  <si>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</si>
  <si>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</si>
  <si>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</si>
  <si>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</si>
  <si>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</si>
  <si>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</si>
  <si>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</si>
  <si>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</si>
  <si>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</si>
  <si>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</si>
  <si>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</si>
  <si>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</si>
  <si>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</si>
  <si>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</si>
  <si>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</si>
  <si>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</si>
  <si>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</si>
  <si>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</si>
  <si>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</si>
  <si>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</si>
  <si>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</si>
  <si>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</si>
  <si>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</si>
  <si>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</si>
  <si>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</si>
  <si>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</si>
  <si>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</si>
  <si>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</si>
  <si>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</si>
  <si>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</si>
  <si>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</si>
  <si>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</si>
  <si>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</si>
  <si>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</si>
  <si>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</si>
  <si>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</si>
  <si>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</si>
  <si>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</si>
  <si>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</si>
  <si>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</si>
  <si>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</si>
  <si>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</si>
  <si>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</si>
  <si>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</si>
  <si>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</si>
  <si>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</si>
  <si>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</si>
  <si>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</si>
  <si>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</si>
  <si>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</si>
  <si>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</si>
  <si>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</si>
  <si>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</si>
  <si>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</si>
  <si>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</si>
  <si>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</si>
  <si>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</si>
  <si>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</si>
  <si>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</si>
  <si>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</si>
  <si>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</si>
  <si>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</si>
  <si>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</si>
  <si>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</si>
  <si>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</si>
  <si>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</si>
  <si>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</si>
  <si>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</si>
  <si>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</si>
  <si>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</si>
  <si>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</si>
  <si>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</si>
  <si>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</si>
  <si>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</si>
  <si>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</si>
  <si>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</si>
  <si>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</si>
  <si>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</si>
  <si>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</si>
  <si>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</si>
  <si>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</si>
  <si>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</si>
  <si>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</si>
  <si>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</si>
  <si>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</si>
  <si>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</si>
  <si>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</si>
  <si>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</si>
  <si>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</si>
  <si>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</si>
  <si>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</si>
  <si>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</si>
  <si>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</si>
  <si>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</si>
  <si>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</si>
  <si>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</si>
  <si>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</si>
  <si>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</si>
  <si>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</si>
  <si>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</si>
  <si>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</si>
  <si>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</si>
  <si>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</si>
  <si>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</si>
  <si>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</si>
  <si>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</si>
  <si>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</si>
  <si>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</si>
  <si>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</si>
  <si>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</si>
  <si>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</si>
  <si>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</si>
  <si>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</si>
  <si>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</si>
  <si>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</si>
  <si>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</si>
  <si>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</si>
  <si>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</si>
  <si>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</si>
  <si>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</si>
  <si>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</si>
  <si>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</si>
  <si>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</si>
  <si>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</si>
  <si>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</si>
  <si>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</si>
  <si>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</si>
  <si>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</si>
  <si>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</si>
  <si>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</si>
  <si>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</si>
  <si>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</si>
  <si>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</si>
  <si>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</si>
  <si>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</si>
  <si>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</si>
  <si>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</si>
  <si>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</si>
  <si>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</si>
  <si>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</si>
  <si>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</si>
  <si>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</si>
  <si>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</si>
  <si>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</si>
  <si>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</si>
  <si>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</si>
  <si>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</si>
  <si>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</si>
  <si>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</si>
  <si>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</si>
  <si>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</si>
  <si>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</si>
  <si>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</si>
  <si>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</si>
  <si>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</si>
  <si>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</si>
  <si>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</si>
  <si>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</si>
  <si>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</si>
  <si>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</si>
  <si>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</si>
  <si>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</si>
  <si>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</si>
  <si>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</si>
  <si>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</si>
  <si>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</si>
  <si>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</si>
  <si>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</si>
  <si>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</si>
  <si>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</si>
  <si>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</si>
  <si>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</si>
  <si>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</si>
  <si>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</si>
  <si>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</si>
  <si>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</si>
  <si>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</si>
  <si>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</si>
  <si>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</si>
  <si>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</si>
  <si>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</si>
  <si>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</si>
  <si>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</si>
  <si>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</si>
  <si>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</si>
  <si>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</si>
  <si>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</si>
  <si>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</si>
  <si>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</si>
  <si>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</si>
  <si>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</si>
  <si>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</si>
  <si>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</si>
  <si>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</si>
  <si>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</si>
  <si>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</si>
  <si>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</si>
  <si>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</si>
  <si>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</si>
  <si>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</si>
  <si>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</si>
  <si>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</si>
  <si>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</si>
  <si>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</si>
  <si>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</si>
  <si>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</si>
  <si>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</si>
  <si>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</si>
  <si>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</si>
  <si>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</si>
  <si>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</si>
  <si>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</si>
  <si>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</si>
  <si>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</si>
  <si>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</si>
  <si>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</si>
  <si>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</si>
  <si>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</si>
  <si>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</si>
  <si>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</si>
  <si>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</si>
  <si>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</si>
  <si>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</si>
  <si>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</si>
  <si>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</si>
  <si>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</si>
  <si>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</si>
  <si>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</si>
  <si>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</si>
  <si>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</si>
  <si>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</si>
  <si>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</si>
  <si>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</si>
  <si>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</si>
  <si>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</si>
  <si>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</si>
  <si>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</si>
  <si>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</si>
  <si>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</si>
  <si>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</si>
  <si>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</si>
  <si>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</si>
  <si>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</si>
  <si>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</si>
  <si>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</si>
  <si>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</si>
  <si>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</si>
  <si>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</si>
  <si>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</si>
  <si>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</si>
  <si>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</si>
  <si>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</si>
  <si>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</si>
  <si>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</si>
  <si>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</si>
  <si>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</si>
  <si>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</si>
  <si>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</si>
  <si>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</si>
  <si>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</si>
  <si>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</si>
  <si>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</si>
  <si>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</si>
  <si>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</si>
  <si>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</si>
  <si>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</si>
  <si>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</si>
  <si>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</si>
  <si>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</si>
  <si>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</si>
  <si>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</si>
  <si>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</si>
  <si>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</si>
  <si>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</si>
  <si>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</si>
  <si>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</si>
  <si>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</si>
  <si>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</si>
  <si>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</si>
  <si>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</si>
  <si>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</si>
  <si>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</si>
  <si>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</si>
  <si>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</si>
  <si>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</si>
  <si>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</si>
  <si>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</si>
  <si>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</si>
  <si>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</si>
  <si>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</si>
  <si>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</si>
  <si>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</si>
  <si>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</si>
  <si>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</si>
  <si>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</si>
  <si>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</si>
  <si>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</si>
  <si>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</si>
  <si>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</si>
  <si>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</si>
  <si>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</si>
  <si>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</si>
  <si>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</si>
  <si>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</si>
  <si>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</si>
  <si>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</si>
  <si>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</si>
  <si>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</si>
  <si>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</si>
  <si>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</si>
  <si>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</si>
  <si>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</si>
  <si>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</si>
  <si>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</si>
  <si>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</si>
  <si>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</si>
  <si>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</si>
  <si>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</si>
  <si>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</si>
  <si>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</si>
  <si>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</si>
  <si>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</si>
  <si>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</si>
  <si>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</si>
  <si>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</si>
  <si>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</si>
  <si>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</si>
  <si>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</si>
  <si>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</si>
  <si>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</si>
  <si>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</si>
  <si>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</si>
  <si>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</si>
  <si>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</si>
  <si>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</si>
  <si>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</si>
  <si>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</si>
  <si>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</si>
  <si>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</si>
  <si>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</si>
  <si>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</si>
  <si>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</si>
  <si>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</si>
  <si>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</si>
  <si>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</si>
  <si>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</si>
  <si>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</si>
  <si>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</si>
  <si>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</si>
  <si>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</si>
  <si>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</si>
  <si>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</si>
  <si>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</si>
  <si>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</si>
  <si>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</si>
  <si>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</si>
  <si>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</si>
  <si>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</si>
  <si>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</si>
  <si>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</si>
  <si>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</si>
  <si>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</si>
  <si>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</si>
  <si>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</si>
  <si>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</si>
  <si>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</si>
  <si>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</si>
  <si>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</si>
  <si>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</si>
  <si>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</si>
  <si>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</si>
  <si>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</si>
  <si>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</si>
  <si>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</si>
  <si>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</si>
  <si>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</si>
  <si>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</si>
  <si>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</si>
  <si>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</si>
  <si>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</si>
  <si>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</si>
  <si>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</si>
  <si>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</si>
  <si>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</si>
  <si>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</si>
  <si>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</si>
  <si>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</si>
  <si>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</si>
  <si>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</si>
  <si>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</si>
  <si>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</si>
  <si>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</si>
  <si>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</si>
  <si>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</si>
  <si>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</si>
  <si>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</si>
  <si>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</si>
  <si>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</si>
  <si>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</si>
  <si>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</si>
  <si>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</si>
  <si>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</si>
  <si>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</si>
  <si>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</si>
  <si>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</si>
  <si>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</si>
  <si>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</si>
  <si>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</si>
  <si>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</si>
  <si>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</si>
  <si>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</si>
  <si>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</si>
  <si>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</si>
  <si>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</si>
  <si>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</si>
  <si>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</si>
  <si>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</si>
  <si>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</si>
  <si>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</si>
  <si>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</si>
  <si>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</si>
  <si>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</si>
  <si>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</si>
  <si>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</si>
  <si>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</si>
  <si>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</si>
  <si>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</si>
  <si>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</si>
  <si>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</si>
  <si>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</si>
  <si>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</si>
  <si>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</si>
  <si>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</si>
  <si>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</si>
  <si>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</si>
  <si>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</si>
  <si>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</si>
  <si>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</si>
  <si>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</si>
  <si>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</si>
  <si>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</si>
  <si>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</si>
  <si>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</si>
  <si>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</si>
  <si>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</si>
  <si>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</si>
  <si>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</si>
  <si>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</si>
  <si>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</si>
  <si>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</si>
  <si>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</si>
  <si>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</si>
  <si>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</si>
  <si>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</si>
  <si>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</si>
  <si>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</si>
  <si>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</si>
  <si>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</si>
  <si>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</si>
  <si>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</si>
  <si>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</si>
  <si>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</si>
  <si>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</si>
  <si>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</si>
  <si>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</si>
  <si>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</si>
  <si>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</si>
  <si>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</si>
  <si>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</si>
  <si>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</si>
  <si>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</si>
  <si>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</si>
  <si>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</si>
  <si>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</si>
  <si>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</si>
  <si>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</si>
  <si>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</si>
  <si>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</si>
  <si>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</si>
  <si>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</si>
  <si>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</si>
  <si>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</si>
  <si>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</si>
  <si>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</si>
  <si>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</si>
  <si>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</si>
  <si>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</si>
  <si>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</si>
  <si>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</si>
  <si>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</si>
  <si>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</si>
  <si>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</si>
  <si>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</si>
  <si>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</si>
  <si>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</si>
  <si>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</si>
  <si>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</si>
  <si>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</si>
  <si>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</si>
  <si>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</si>
  <si>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</si>
  <si>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</si>
  <si>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</si>
  <si>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</si>
  <si>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</si>
  <si>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</si>
  <si>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</si>
  <si>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</si>
  <si>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</si>
  <si>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</si>
  <si>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</si>
  <si>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</si>
  <si>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</si>
  <si>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</si>
  <si>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</si>
  <si>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</si>
  <si>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</si>
  <si>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</si>
  <si>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</si>
  <si>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</si>
  <si>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</si>
  <si>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</si>
  <si>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</si>
  <si>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</si>
  <si>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</si>
  <si>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</si>
  <si>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</si>
  <si>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</si>
  <si>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</si>
  <si>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</si>
  <si>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</si>
  <si>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</si>
  <si>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</si>
  <si>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</si>
  <si>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</si>
  <si>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</si>
  <si>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</si>
  <si>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</si>
  <si>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</si>
  <si>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</si>
  <si>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</si>
  <si>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</si>
  <si>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</si>
  <si>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</si>
  <si>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</si>
  <si>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</si>
  <si>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</si>
  <si>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</si>
  <si>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</si>
  <si>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</si>
  <si>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</si>
  <si>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</si>
  <si>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</si>
  <si>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</si>
  <si>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</si>
  <si>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</si>
  <si>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</si>
  <si>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</si>
  <si>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</si>
  <si>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</si>
  <si>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</si>
  <si>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</si>
  <si>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</si>
  <si>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</si>
  <si>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</si>
  <si>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</si>
  <si>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</si>
  <si>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</si>
  <si>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</si>
  <si>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</si>
  <si>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</si>
  <si>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</si>
  <si>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</si>
  <si>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</si>
  <si>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</si>
  <si>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</si>
  <si>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</si>
  <si>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</si>
  <si>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</si>
  <si>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</si>
  <si>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</si>
  <si>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</si>
  <si>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</si>
  <si>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</si>
  <si>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</si>
  <si>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</si>
  <si>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</si>
  <si>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</si>
  <si>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</si>
  <si>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</si>
  <si>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</si>
  <si>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</si>
  <si>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</si>
  <si>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</si>
  <si>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</si>
  <si>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</si>
  <si>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</si>
  <si>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</si>
  <si>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</si>
  <si>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</si>
  <si>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</si>
  <si>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</si>
  <si>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</si>
  <si>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</si>
  <si>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</si>
  <si>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</si>
  <si>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</si>
  <si>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</si>
  <si>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</si>
  <si>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</si>
  <si>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</si>
  <si>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</si>
  <si>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</si>
  <si>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</si>
  <si>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</si>
  <si>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</si>
  <si>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</si>
  <si>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</si>
  <si>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</si>
  <si>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</si>
  <si>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</si>
  <si>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</si>
  <si>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</si>
  <si>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</si>
  <si>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</si>
  <si>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</si>
  <si>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</si>
  <si>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</si>
  <si>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</si>
  <si>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</si>
  <si>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</si>
  <si>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</si>
  <si>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</si>
  <si>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</si>
  <si>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</si>
  <si>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</si>
  <si>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</si>
  <si>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</si>
  <si>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</si>
  <si>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</si>
  <si>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</si>
  <si>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</si>
  <si>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</si>
  <si>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</si>
  <si>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</si>
  <si>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</si>
  <si>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</si>
  <si>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</si>
  <si>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</si>
  <si>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</si>
  <si>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</si>
  <si>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</si>
  <si>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</si>
  <si>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</si>
  <si>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</si>
  <si>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</si>
  <si>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</si>
  <si>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</si>
  <si>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</si>
  <si>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</si>
  <si>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</si>
  <si>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</si>
  <si>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</si>
  <si>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</si>
  <si>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</si>
  <si>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</si>
  <si>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</si>
  <si>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</si>
  <si>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</si>
  <si>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</si>
  <si>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</si>
  <si>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</si>
  <si>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</si>
  <si>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</si>
  <si>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</si>
  <si>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</si>
  <si>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</si>
  <si>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</si>
  <si>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</si>
  <si>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</si>
  <si>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</si>
  <si>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</si>
  <si>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</si>
  <si>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</si>
  <si>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</si>
  <si>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</si>
  <si>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</si>
  <si>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</si>
  <si>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</si>
  <si>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</si>
  <si>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</si>
  <si>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</si>
  <si>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</si>
  <si>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</si>
  <si>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</si>
  <si>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</si>
  <si>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</si>
  <si>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</si>
  <si>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</si>
  <si>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</si>
  <si>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</si>
  <si>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</si>
  <si>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</si>
  <si>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</si>
  <si>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</si>
  <si>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</si>
  <si>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</si>
  <si>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</si>
  <si>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</si>
  <si>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</si>
  <si>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</si>
  <si>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</si>
  <si>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</si>
  <si>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</si>
  <si>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</si>
  <si>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</si>
  <si>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</si>
  <si>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</si>
  <si>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</si>
  <si>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</si>
  <si>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</si>
  <si>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</si>
  <si>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</si>
  <si>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</si>
  <si>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</si>
  <si>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</si>
  <si>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</si>
  <si>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</si>
  <si>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</si>
  <si>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</si>
  <si>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</si>
  <si>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</si>
  <si>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</si>
  <si>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</si>
  <si>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</si>
  <si>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</si>
  <si>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</si>
  <si>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</si>
  <si>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</si>
  <si>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</si>
  <si>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</si>
  <si>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</si>
  <si>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</si>
  <si>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</si>
  <si>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</si>
  <si>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</si>
  <si>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</si>
  <si>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</si>
  <si>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</si>
  <si>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</si>
  <si>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</si>
  <si>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</si>
  <si>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</si>
  <si>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</si>
  <si>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</si>
  <si>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</si>
  <si>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</si>
  <si>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</si>
  <si>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</si>
  <si>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</si>
  <si>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</si>
  <si>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</si>
  <si>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</si>
  <si>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</si>
  <si>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</si>
  <si>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</si>
  <si>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</si>
  <si>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</si>
  <si>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</si>
  <si>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</si>
  <si>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</si>
  <si>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</si>
  <si>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</si>
  <si>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</si>
  <si>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</si>
  <si>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</si>
  <si>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</si>
  <si>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</si>
  <si>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</si>
  <si>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</si>
  <si>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</si>
  <si>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</si>
  <si>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</si>
  <si>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</si>
  <si>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</si>
  <si>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</si>
  <si>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</si>
  <si>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</si>
  <si>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</si>
  <si>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</si>
  <si>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</si>
  <si>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</si>
  <si>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</si>
  <si>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</si>
  <si>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</si>
  <si>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</si>
  <si>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</si>
  <si>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</si>
  <si>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</si>
  <si>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</si>
  <si>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</si>
  <si>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</si>
  <si>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</si>
  <si>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</si>
  <si>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</si>
  <si>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</si>
  <si>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</si>
  <si>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</si>
  <si>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</si>
  <si>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</si>
  <si>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</si>
  <si>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</si>
  <si>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</si>
  <si>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</si>
  <si>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</si>
  <si>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</si>
  <si>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</si>
  <si>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</si>
  <si>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</si>
  <si>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</si>
  <si>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</si>
  <si>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</si>
  <si>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</si>
  <si>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</si>
  <si>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</si>
  <si>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</si>
  <si>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</si>
  <si>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</si>
  <si>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</si>
  <si>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</si>
  <si>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</si>
  <si>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</si>
  <si>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</si>
  <si>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</si>
  <si>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</si>
  <si>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</si>
  <si>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</si>
  <si>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</si>
  <si>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</si>
  <si>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</si>
  <si>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</si>
  <si>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</si>
  <si>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</si>
  <si>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</si>
  <si>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</si>
  <si>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</si>
  <si>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</si>
  <si>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</si>
  <si>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</si>
  <si>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</si>
  <si>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</si>
  <si>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</si>
  <si>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</si>
  <si>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</si>
  <si>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</si>
  <si>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</si>
  <si>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</si>
  <si>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</si>
  <si>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</si>
  <si>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</si>
  <si>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</si>
  <si>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</si>
  <si>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</si>
  <si>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</si>
  <si>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</si>
  <si>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</si>
  <si>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</si>
  <si>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</si>
  <si>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</si>
  <si>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</si>
  <si>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</si>
  <si>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</si>
  <si>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</si>
  <si>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</si>
  <si>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</si>
  <si>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</si>
  <si>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</si>
  <si>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</si>
  <si>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</si>
  <si>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</si>
  <si>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</si>
  <si>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</si>
  <si>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</si>
  <si>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</si>
  <si>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</si>
  <si>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</si>
  <si>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</si>
  <si>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</si>
  <si>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</si>
  <si>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</si>
  <si>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</si>
  <si>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</si>
  <si>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</si>
  <si>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</si>
  <si>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</si>
  <si>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</si>
  <si>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</si>
  <si>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</si>
  <si>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</si>
  <si>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</si>
  <si>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</si>
  <si>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</si>
  <si>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</si>
  <si>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</si>
  <si>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</si>
  <si>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</si>
  <si>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</si>
  <si>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</si>
  <si>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</si>
  <si>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</si>
  <si>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</si>
  <si>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</si>
  <si>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</si>
  <si>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</si>
  <si>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</si>
  <si>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</si>
  <si>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</si>
  <si>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</si>
  <si>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</si>
  <si>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</si>
  <si>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</si>
  <si>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</si>
  <si>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</si>
  <si>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</si>
  <si>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</si>
  <si>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</si>
  <si>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</si>
  <si>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</si>
  <si>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</si>
  <si>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</si>
  <si>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</si>
  <si>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</si>
  <si>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</si>
  <si>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</si>
  <si>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</si>
  <si>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</si>
  <si>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</si>
  <si>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</si>
  <si>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</si>
  <si>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</si>
  <si>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</si>
  <si>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</si>
  <si>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</si>
  <si>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</si>
  <si>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</si>
  <si>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</si>
  <si>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</si>
  <si>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</si>
  <si>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</si>
  <si>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</si>
  <si>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</si>
  <si>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</si>
  <si>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</si>
  <si>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</si>
  <si>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</si>
  <si>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</si>
  <si>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</si>
  <si>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</si>
  <si>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</si>
  <si>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</si>
  <si>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</si>
  <si>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</si>
  <si>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</si>
  <si>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</si>
  <si>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</si>
  <si>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</si>
  <si>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</si>
  <si>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</si>
  <si>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</si>
  <si>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</si>
  <si>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</si>
  <si>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</si>
  <si>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</si>
  <si>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</si>
  <si>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</si>
  <si>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</si>
  <si>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</si>
  <si>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</si>
  <si>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</si>
  <si>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</si>
  <si>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</si>
  <si>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</si>
  <si>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</si>
  <si>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</si>
  <si>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</si>
  <si>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</si>
  <si>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</si>
  <si>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</si>
  <si>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</si>
  <si>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</si>
  <si>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</si>
  <si>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</si>
  <si>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</si>
  <si>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</si>
  <si>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</si>
  <si>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</si>
  <si>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</si>
  <si>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</si>
  <si>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</si>
  <si>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</si>
  <si>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</si>
  <si>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</si>
  <si>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</si>
  <si>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</si>
  <si>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</si>
  <si>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</si>
  <si>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</si>
  <si>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</si>
  <si>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</si>
  <si>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</si>
  <si>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</si>
  <si>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</si>
  <si>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</si>
  <si>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</si>
  <si>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</si>
  <si>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</si>
  <si>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</si>
  <si>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</si>
  <si>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</si>
  <si>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</si>
  <si>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</si>
  <si>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</si>
  <si>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</si>
  <si>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</si>
  <si>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</si>
  <si>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</si>
  <si>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</si>
  <si>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</si>
  <si>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</si>
  <si>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</si>
  <si>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</si>
  <si>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</si>
  <si>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</si>
  <si>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</si>
  <si>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</si>
  <si>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</si>
  <si>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</si>
  <si>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</si>
  <si>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</si>
  <si>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</si>
  <si>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</si>
  <si>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</si>
  <si>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</si>
  <si>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</si>
  <si>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</si>
  <si>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</si>
  <si>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</si>
  <si>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</si>
  <si>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</si>
  <si>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</si>
  <si>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</si>
  <si>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</si>
  <si>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</si>
  <si>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</si>
  <si>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</si>
  <si>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</si>
  <si>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</si>
  <si>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</si>
  <si>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</si>
  <si>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</si>
  <si>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</si>
  <si>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</si>
  <si>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</si>
  <si>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</si>
  <si>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</si>
  <si>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</si>
  <si>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</si>
  <si>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</si>
  <si>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</si>
  <si>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</si>
  <si>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</si>
  <si>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</si>
  <si>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</si>
  <si>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</si>
  <si>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</si>
  <si>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</si>
  <si>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</si>
  <si>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</si>
  <si>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</si>
  <si>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</si>
  <si>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</si>
  <si>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</si>
  <si>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</si>
  <si>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</si>
  <si>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</si>
  <si>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</si>
  <si>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</si>
  <si>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</si>
  <si>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</si>
  <si>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</si>
  <si>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</si>
  <si>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</si>
  <si>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</si>
  <si>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</si>
  <si>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</si>
  <si>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</si>
  <si>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</si>
  <si>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</si>
  <si>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</si>
  <si>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</si>
  <si>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</si>
  <si>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</si>
  <si>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</si>
  <si>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</si>
  <si>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</si>
  <si>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</si>
  <si>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</si>
  <si>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</si>
  <si>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</si>
  <si>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</si>
  <si>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</si>
  <si>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</si>
  <si>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</si>
  <si>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</si>
  <si>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</si>
  <si>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</si>
  <si>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</si>
  <si>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</si>
  <si>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</si>
  <si>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</si>
  <si>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</si>
  <si>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</si>
  <si>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</si>
  <si>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</si>
  <si>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</si>
  <si>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</si>
  <si>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</si>
  <si>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</si>
  <si>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</si>
  <si>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</si>
  <si>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</si>
  <si>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</si>
  <si>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</si>
  <si>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</si>
  <si>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</si>
  <si>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</si>
  <si>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</si>
  <si>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</si>
  <si>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</si>
  <si>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</si>
  <si>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</si>
  <si>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</si>
  <si>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</si>
  <si>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</si>
  <si>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</si>
  <si>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</si>
  <si>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</si>
  <si>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</si>
  <si>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</si>
  <si>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</si>
  <si>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</si>
  <si>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</si>
  <si>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</si>
  <si>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</si>
  <si>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</si>
  <si>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</si>
  <si>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</si>
  <si>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</si>
  <si>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</si>
  <si>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</si>
  <si>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</si>
  <si>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</si>
  <si>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</si>
  <si>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</si>
  <si>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</si>
  <si>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</si>
  <si>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</si>
  <si>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</si>
  <si>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</si>
  <si>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</si>
  <si>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</si>
  <si>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</si>
  <si>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</si>
  <si>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</si>
  <si>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</si>
  <si>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</si>
  <si>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</si>
  <si>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</si>
  <si>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</si>
  <si>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</si>
  <si>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</si>
  <si>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</si>
  <si>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</si>
  <si>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</si>
  <si>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</si>
  <si>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</si>
  <si>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</si>
  <si>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</si>
  <si>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</si>
  <si>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</si>
  <si>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</si>
  <si>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</si>
  <si>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</si>
  <si>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</si>
  <si>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</si>
  <si>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</si>
  <si>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</si>
  <si>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</si>
  <si>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</si>
  <si>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</si>
  <si>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</si>
  <si>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</si>
  <si>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</si>
  <si>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</si>
  <si>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</si>
  <si>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</si>
  <si>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</si>
  <si>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</si>
  <si>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</si>
  <si>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</si>
  <si>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</si>
  <si>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</si>
  <si>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</si>
  <si>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</si>
  <si>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</si>
  <si>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</si>
  <si>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</si>
  <si>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</si>
  <si>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</si>
  <si>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</si>
  <si>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</si>
  <si>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</si>
  <si>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</si>
  <si>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</si>
  <si>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</si>
  <si>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</si>
  <si>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</si>
  <si>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</si>
  <si>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</si>
  <si>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</si>
  <si>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</si>
  <si>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</si>
  <si>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</si>
  <si>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</si>
  <si>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</si>
  <si>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</si>
  <si>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</si>
  <si>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</si>
  <si>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</si>
  <si>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</si>
  <si>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</si>
  <si>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</si>
  <si>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</si>
  <si>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</si>
  <si>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</si>
  <si>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</si>
  <si>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</si>
  <si>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</si>
  <si>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</si>
  <si>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</si>
  <si>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</si>
  <si>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</si>
  <si>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</si>
  <si>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</si>
  <si>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</si>
  <si>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</si>
  <si>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</si>
  <si>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</si>
  <si>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</si>
  <si>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</si>
  <si>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</si>
  <si>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</si>
  <si>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</si>
  <si>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</si>
  <si>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</si>
  <si>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</si>
  <si>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</si>
  <si>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</si>
  <si>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</si>
  <si>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</si>
  <si>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</si>
  <si>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</si>
  <si>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</si>
  <si>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</si>
  <si>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</si>
  <si>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</si>
  <si>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</si>
  <si>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</si>
  <si>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</si>
  <si>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</si>
  <si>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</si>
  <si>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</si>
  <si>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</si>
  <si>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</si>
  <si>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</si>
  <si>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</si>
  <si>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</si>
  <si>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</si>
  <si>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</si>
  <si>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</si>
  <si>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</si>
  <si>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</si>
  <si>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</si>
  <si>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</si>
  <si>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</si>
  <si>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</si>
  <si>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</si>
  <si>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</si>
  <si>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</si>
  <si>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</si>
  <si>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</si>
  <si>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</si>
  <si>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</si>
  <si>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</si>
  <si>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</si>
  <si>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</si>
  <si>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</si>
  <si>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</si>
  <si>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</si>
  <si>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</si>
  <si>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</si>
  <si>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</si>
  <si>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</si>
  <si>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</si>
  <si>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</si>
  <si>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</si>
  <si>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</si>
  <si>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</si>
  <si>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</si>
  <si>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</si>
  <si>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</si>
  <si>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</si>
  <si>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</si>
  <si>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</si>
  <si>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</si>
  <si>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</si>
  <si>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</si>
  <si>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</si>
  <si>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</si>
  <si>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</si>
  <si>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</si>
  <si>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</si>
  <si>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</si>
  <si>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</si>
  <si>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</si>
  <si>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</si>
  <si>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</si>
  <si>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</si>
  <si>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</si>
  <si>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</si>
  <si>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</si>
  <si>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</si>
  <si>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</si>
  <si>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</si>
  <si>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</si>
  <si>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</si>
  <si>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</si>
  <si>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</si>
  <si>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</si>
  <si>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</si>
  <si>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</si>
  <si>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</si>
  <si>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</si>
  <si>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</si>
  <si>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</si>
  <si>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</si>
  <si>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</si>
  <si>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</si>
  <si>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</si>
  <si>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</si>
  <si>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</si>
  <si>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</si>
  <si>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</si>
  <si>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</si>
  <si>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</si>
  <si>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</si>
  <si>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</si>
  <si>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</si>
  <si>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</si>
  <si>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</si>
  <si>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</si>
  <si>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</si>
  <si>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</si>
  <si>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</si>
  <si>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</si>
  <si>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</si>
  <si>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</si>
  <si>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</si>
  <si>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</si>
  <si>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</si>
  <si>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</si>
  <si>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</si>
  <si>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</si>
  <si>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</si>
  <si>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</si>
  <si>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</si>
  <si>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</si>
  <si>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</si>
  <si>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</si>
  <si>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</si>
  <si>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</si>
  <si>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</si>
  <si>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</si>
  <si>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</si>
  <si>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</si>
  <si>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</si>
  <si>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</si>
  <si>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</si>
  <si>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</si>
  <si>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</si>
  <si>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</si>
  <si>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</si>
  <si>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</si>
  <si>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</si>
  <si>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</si>
  <si>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</si>
  <si>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</si>
  <si>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</si>
  <si>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</si>
  <si>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</si>
  <si>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</si>
  <si>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</si>
  <si>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</si>
  <si>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</si>
  <si>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</si>
  <si>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</si>
  <si>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</si>
  <si>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</si>
  <si>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</si>
  <si>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</si>
  <si>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</si>
  <si>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</si>
  <si>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</si>
  <si>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</si>
  <si>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</si>
  <si>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</si>
  <si>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</si>
  <si>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</si>
  <si>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</si>
  <si>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</si>
  <si>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</si>
  <si>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</si>
  <si>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</si>
  <si>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</si>
  <si>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</si>
  <si>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</si>
  <si>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</si>
  <si>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</si>
  <si>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</si>
  <si>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</si>
  <si>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</si>
  <si>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</si>
  <si>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</si>
  <si>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</si>
  <si>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</si>
  <si>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</si>
  <si>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</si>
  <si>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</si>
  <si>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</si>
  <si>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</si>
  <si>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</si>
  <si>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</si>
  <si>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</si>
  <si>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</si>
  <si>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</si>
  <si>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</si>
  <si>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</si>
  <si>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</si>
  <si>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</si>
  <si>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</si>
  <si>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</si>
  <si>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</si>
  <si>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</si>
  <si>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</si>
  <si>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</si>
  <si>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</si>
  <si>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</si>
  <si>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</si>
  <si>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</si>
  <si>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</si>
  <si>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</si>
  <si>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</si>
  <si>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</si>
  <si>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</si>
  <si>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</si>
  <si>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</si>
  <si>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</si>
  <si>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</si>
  <si>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</si>
  <si>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</si>
  <si>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</si>
  <si>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</si>
  <si>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</si>
  <si>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</si>
  <si>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</si>
  <si>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</si>
  <si>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</si>
  <si>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</si>
  <si>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</si>
  <si>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</si>
  <si>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</si>
  <si>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</si>
  <si>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</si>
  <si>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</si>
  <si>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</si>
  <si>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</si>
  <si>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</si>
  <si>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</si>
  <si>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</si>
  <si>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</si>
  <si>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</si>
  <si>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</si>
  <si>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</si>
  <si>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</si>
  <si>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</si>
  <si>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</si>
  <si>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</si>
  <si>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</si>
  <si>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</si>
  <si>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</si>
  <si>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</si>
  <si>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</si>
  <si>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</si>
  <si>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</si>
  <si>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</si>
  <si>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</si>
  <si>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</si>
  <si>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</si>
  <si>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</si>
  <si>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</si>
  <si>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</si>
  <si>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</si>
  <si>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</si>
  <si>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</si>
  <si>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</si>
  <si>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</si>
  <si>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</si>
  <si>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</si>
  <si>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</si>
  <si>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</si>
  <si>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</si>
  <si>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</si>
  <si>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</si>
  <si>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</si>
  <si>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</si>
  <si>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</si>
  <si>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</si>
  <si>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</si>
  <si>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</si>
  <si>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</si>
  <si>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</si>
  <si>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</si>
  <si>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</si>
  <si>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</si>
  <si>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</si>
  <si>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</si>
  <si>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</si>
  <si>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</si>
  <si>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</si>
  <si>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</si>
  <si>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</si>
  <si>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</si>
  <si>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</si>
  <si>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</si>
  <si>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</si>
  <si>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</si>
  <si>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</si>
  <si>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</si>
  <si>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</si>
  <si>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</si>
  <si>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</si>
  <si>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</si>
  <si>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</si>
  <si>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</si>
  <si>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</si>
  <si>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</si>
  <si>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</si>
  <si>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</si>
  <si>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</si>
  <si>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</si>
  <si>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</si>
  <si>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</si>
  <si>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</si>
  <si>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</si>
  <si>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</si>
  <si>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</si>
  <si>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</si>
  <si>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</si>
  <si>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</si>
  <si>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</si>
  <si>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</si>
  <si>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</si>
  <si>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</si>
  <si>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</si>
  <si>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</si>
  <si>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</si>
  <si>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</si>
  <si>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</si>
  <si>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</si>
  <si>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</si>
  <si>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</si>
  <si>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</si>
  <si>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</si>
  <si>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</si>
  <si>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</si>
  <si>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</si>
  <si>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</si>
  <si>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</si>
  <si>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</si>
  <si>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</si>
  <si>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</si>
  <si>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</si>
  <si>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</si>
  <si>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</si>
  <si>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</si>
  <si>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</si>
  <si>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</si>
  <si>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</si>
  <si>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</si>
  <si>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</si>
  <si>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</si>
  <si>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</si>
  <si>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</si>
  <si>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</si>
  <si>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</si>
  <si>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</si>
  <si>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</si>
  <si>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</si>
  <si>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</si>
  <si>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</si>
  <si>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</si>
  <si>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</si>
  <si>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</si>
  <si>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</si>
  <si>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</si>
  <si>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</si>
  <si>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</si>
  <si>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</si>
  <si>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</si>
  <si>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</si>
  <si>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</si>
  <si>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</si>
  <si>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</si>
  <si>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</si>
  <si>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</si>
  <si>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</si>
  <si>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</si>
  <si>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</si>
  <si>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</si>
  <si>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</si>
  <si>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</si>
  <si>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</si>
  <si>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</si>
  <si>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</si>
  <si>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</si>
  <si>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</si>
  <si>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</si>
  <si>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</si>
  <si>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</si>
  <si>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</si>
  <si>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</si>
  <si>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</si>
  <si>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</si>
  <si>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</si>
  <si>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</si>
  <si>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</si>
  <si>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</si>
  <si>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</si>
  <si>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</si>
  <si>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</si>
  <si>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</si>
  <si>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</si>
  <si>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</si>
  <si>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</si>
  <si>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</si>
  <si>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</si>
  <si>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</si>
  <si>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</si>
  <si>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</si>
  <si>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</si>
  <si>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</si>
  <si>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</si>
  <si>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</si>
  <si>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</si>
  <si>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</si>
  <si>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</si>
  <si>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</si>
  <si>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</si>
  <si>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</si>
  <si>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</si>
  <si>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</si>
  <si>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</si>
  <si>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</si>
  <si>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</si>
  <si>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</si>
  <si>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</si>
  <si>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</si>
  <si>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</si>
  <si>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</si>
  <si>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</si>
  <si>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</si>
  <si>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</si>
  <si>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</si>
  <si>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</si>
  <si>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</si>
  <si>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</si>
  <si>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</si>
  <si>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</si>
  <si>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</si>
  <si>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</si>
  <si>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</si>
  <si>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</si>
  <si>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</si>
  <si>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</si>
  <si>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</si>
  <si>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</si>
  <si>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</si>
  <si>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</si>
  <si>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</si>
  <si>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</si>
  <si>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</si>
  <si>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</si>
  <si>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</si>
  <si>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</si>
  <si>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</si>
  <si>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</si>
  <si>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</si>
  <si>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</si>
  <si>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</si>
  <si>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</si>
  <si>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</si>
  <si>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</si>
  <si>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</si>
  <si>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</si>
  <si>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</si>
  <si>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</si>
  <si>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</si>
  <si>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</si>
  <si>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</si>
  <si>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</si>
  <si>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</si>
  <si>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</si>
  <si>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</si>
  <si>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</si>
  <si>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</si>
  <si>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</si>
  <si>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</si>
  <si>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</si>
  <si>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</si>
  <si>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</si>
  <si>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</si>
  <si>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</si>
  <si>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</si>
  <si>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</si>
  <si>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</si>
  <si>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</si>
  <si>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</si>
  <si>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</si>
  <si>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</si>
  <si>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</si>
  <si>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</si>
  <si>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</si>
  <si>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</si>
  <si>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</si>
  <si>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</si>
  <si>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</si>
  <si>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</si>
  <si>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</si>
  <si>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</si>
  <si>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</si>
  <si>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</si>
  <si>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</si>
  <si>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</si>
  <si>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</si>
  <si>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</si>
  <si>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</si>
  <si>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</si>
  <si>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</si>
  <si>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</si>
  <si>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</si>
  <si>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</si>
  <si>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</si>
  <si>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</si>
  <si>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</si>
  <si>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</si>
  <si>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</si>
  <si>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</si>
  <si>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</si>
  <si>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</si>
  <si>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</si>
  <si>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</si>
  <si>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</si>
  <si>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</si>
  <si>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</si>
  <si>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</si>
  <si>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</si>
  <si>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</si>
  <si>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</si>
  <si>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</si>
  <si>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</si>
  <si>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</si>
  <si>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</si>
  <si>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</si>
  <si>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</si>
  <si>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</si>
  <si>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</si>
  <si>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</si>
  <si>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</si>
  <si>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</si>
  <si>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</si>
  <si>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</si>
  <si>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</si>
  <si>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</si>
  <si>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</si>
  <si>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</si>
  <si>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</si>
  <si>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</si>
  <si>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</si>
  <si>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</si>
  <si>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</si>
  <si>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</si>
  <si>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</si>
  <si>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</si>
  <si>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</si>
  <si>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</si>
  <si>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</si>
  <si>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</si>
  <si>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</si>
  <si>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</si>
  <si>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</si>
  <si>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</si>
  <si>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</si>
  <si>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</si>
  <si>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</si>
  <si>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</si>
  <si>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</si>
  <si>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</si>
  <si>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</si>
  <si>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</si>
  <si>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</si>
  <si>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</si>
  <si>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</si>
  <si>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</si>
  <si>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</si>
  <si>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</si>
  <si>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</si>
  <si>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</si>
  <si>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</si>
  <si>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</si>
  <si>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</si>
  <si>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</si>
  <si>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</si>
  <si>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</si>
  <si>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</si>
  <si>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</si>
  <si>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</si>
  <si>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</si>
  <si>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</si>
  <si>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</si>
  <si>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</si>
  <si>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</si>
  <si>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</si>
  <si>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</si>
  <si>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</si>
  <si>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</si>
  <si>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</si>
  <si>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</si>
  <si>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</si>
  <si>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</si>
  <si>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</si>
  <si>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</si>
  <si>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</si>
  <si>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</si>
  <si>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</si>
  <si>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</si>
  <si>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</si>
  <si>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</si>
  <si>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</si>
  <si>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</si>
  <si>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</si>
  <si>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</si>
  <si>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</si>
  <si>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</si>
  <si>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</si>
  <si>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</si>
  <si>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</si>
  <si>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</si>
  <si>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</si>
  <si>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</si>
  <si>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</si>
  <si>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</si>
  <si>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</si>
  <si>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</si>
  <si>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</si>
  <si>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</si>
  <si>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</si>
  <si>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</si>
  <si>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</si>
  <si>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</si>
  <si>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</si>
  <si>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</si>
  <si>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</si>
  <si>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</si>
  <si>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</si>
  <si>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</si>
  <si>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</si>
  <si>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</si>
  <si>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</si>
  <si>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</si>
  <si>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</si>
  <si>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</si>
  <si>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</si>
  <si>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</si>
  <si>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</si>
  <si>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</si>
  <si>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</si>
  <si>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</si>
  <si>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</si>
  <si>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</si>
  <si>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</si>
  <si>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</si>
  <si>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</si>
  <si>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</si>
  <si>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</si>
  <si>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</si>
  <si>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</si>
  <si>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</si>
  <si>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</si>
  <si>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</si>
  <si>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</si>
  <si>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</si>
  <si>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</si>
  <si>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</si>
  <si>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</si>
  <si>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</si>
  <si>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</si>
  <si>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</si>
  <si>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</si>
  <si>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</si>
  <si>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</si>
  <si>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</si>
  <si>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</si>
  <si>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</si>
  <si>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</si>
  <si>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</si>
  <si>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</si>
  <si>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</si>
  <si>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</si>
  <si>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</si>
  <si>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</si>
  <si>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</si>
  <si>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</si>
  <si>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</si>
  <si>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</si>
  <si>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</si>
  <si>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</si>
  <si>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</si>
  <si>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</si>
  <si>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</si>
  <si>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</si>
  <si>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</si>
  <si>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</si>
  <si>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</si>
  <si>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</si>
  <si>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</si>
  <si>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</si>
  <si>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</si>
  <si>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</si>
  <si>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</si>
  <si>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</si>
  <si>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</si>
  <si>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</si>
  <si>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</si>
  <si>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</si>
  <si>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</si>
  <si>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</si>
  <si>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</si>
  <si>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</si>
  <si>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</si>
  <si>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</si>
  <si>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</si>
  <si>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</si>
  <si>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</si>
  <si>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</si>
  <si>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</si>
  <si>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</si>
  <si>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</si>
  <si>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</si>
  <si>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</si>
  <si>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</si>
  <si>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</si>
  <si>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</si>
  <si>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</si>
  <si>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</si>
  <si>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</si>
  <si>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</si>
  <si>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</si>
  <si>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</si>
  <si>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</si>
  <si>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</si>
  <si>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</si>
  <si>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</si>
  <si>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</si>
  <si>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</si>
  <si>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</si>
  <si>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</si>
  <si>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</si>
  <si>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</si>
  <si>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</si>
  <si>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</si>
  <si>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</si>
  <si>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</si>
  <si>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</si>
  <si>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</si>
  <si>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</si>
  <si>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</si>
  <si>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</si>
  <si>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</si>
  <si>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</si>
  <si>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</si>
  <si>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</si>
  <si>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</si>
  <si>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</si>
  <si>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</si>
  <si>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</si>
  <si>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</si>
  <si>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</si>
  <si>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</si>
  <si>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</si>
  <si>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</si>
  <si>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</si>
  <si>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</si>
  <si>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</si>
  <si>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</si>
  <si>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</si>
  <si>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</si>
  <si>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</si>
  <si>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</si>
  <si>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</si>
  <si>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</si>
  <si>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</si>
  <si>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</si>
  <si>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</si>
  <si>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</si>
  <si>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</si>
  <si>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</si>
  <si>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</si>
  <si>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</si>
  <si>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</si>
  <si>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</si>
  <si>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</si>
  <si>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</si>
  <si>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</si>
  <si>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</si>
  <si>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</si>
  <si>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</si>
  <si>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</si>
  <si>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</si>
  <si>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</si>
  <si>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</si>
  <si>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</si>
  <si>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</si>
  <si>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</si>
  <si>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</si>
  <si>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</si>
  <si>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</si>
  <si>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</si>
  <si>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</si>
  <si>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</si>
  <si>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</si>
  <si>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</si>
  <si>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</si>
  <si>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</si>
  <si>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</si>
  <si>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</si>
  <si>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</si>
  <si>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</si>
  <si>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</si>
  <si>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</si>
  <si>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</si>
  <si>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</si>
  <si>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</si>
  <si>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</si>
  <si>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</si>
  <si>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</si>
  <si>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</si>
  <si>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</si>
  <si>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</si>
  <si>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</si>
  <si>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</si>
  <si>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</si>
  <si>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</si>
  <si>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</si>
  <si>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</si>
  <si>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</si>
  <si>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</si>
  <si>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</si>
  <si>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</si>
  <si>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</si>
  <si>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</si>
  <si>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</si>
  <si>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</si>
  <si>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</si>
  <si>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</si>
  <si>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</si>
  <si>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</si>
  <si>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</si>
  <si>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</si>
  <si>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</si>
  <si>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</si>
  <si>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</si>
  <si>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</si>
  <si>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</si>
  <si>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</si>
  <si>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</si>
  <si>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</si>
  <si>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</si>
  <si>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</si>
  <si>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</si>
  <si>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</si>
  <si>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</si>
  <si>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</si>
  <si>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</si>
  <si>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</si>
  <si>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</si>
  <si>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</si>
  <si>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</si>
  <si>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</si>
  <si>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</si>
  <si>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</si>
  <si>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</si>
  <si>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</si>
  <si>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</si>
  <si>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</si>
  <si>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</si>
  <si>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</si>
  <si>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</si>
  <si>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</si>
  <si>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</si>
  <si>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</si>
  <si>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</si>
  <si>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</si>
  <si>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</si>
  <si>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</si>
  <si>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</si>
  <si>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</si>
  <si>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</si>
  <si>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</si>
  <si>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</si>
  <si>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</si>
  <si>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</si>
  <si>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</si>
  <si>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</si>
  <si>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</si>
  <si>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</si>
  <si>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</si>
  <si>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</si>
  <si>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</si>
  <si>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</si>
  <si>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</si>
  <si>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</si>
  <si>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</si>
  <si>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</si>
  <si>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</si>
  <si>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</si>
  <si>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</si>
  <si>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</si>
  <si>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</si>
  <si>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</si>
  <si>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</si>
  <si>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</si>
  <si>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</si>
  <si>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</si>
  <si>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</si>
  <si>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</si>
  <si>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</si>
  <si>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</si>
  <si>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</si>
  <si>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</si>
  <si>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</si>
  <si>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</si>
  <si>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</si>
  <si>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</si>
  <si>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</si>
  <si>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</si>
  <si>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</si>
  <si>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</si>
  <si>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</si>
  <si>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</si>
  <si>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</si>
  <si>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</si>
  <si>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</si>
  <si>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</si>
  <si>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</si>
  <si>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</si>
  <si>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</si>
  <si>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</si>
  <si>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</si>
  <si>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</si>
  <si>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</si>
  <si>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</si>
  <si>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</si>
  <si>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</si>
  <si>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</si>
  <si>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</si>
  <si>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</si>
  <si>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</si>
  <si>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</si>
  <si>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</si>
  <si>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</si>
  <si>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</si>
  <si>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</si>
  <si>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</si>
  <si>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</si>
  <si>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</si>
  <si>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</si>
  <si>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</si>
  <si>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</si>
  <si>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</si>
  <si>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</si>
  <si>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</si>
  <si>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</si>
  <si>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</si>
  <si>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</si>
  <si>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</si>
  <si>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</si>
  <si>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</si>
  <si>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</si>
  <si>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</si>
  <si>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</si>
  <si>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</si>
  <si>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</si>
  <si>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</si>
  <si>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</si>
  <si>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</si>
  <si>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</si>
  <si>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</si>
  <si>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</si>
  <si>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</si>
  <si>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</si>
  <si>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</si>
  <si>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</si>
  <si>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</si>
  <si>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</si>
  <si>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</si>
  <si>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</si>
  <si>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</si>
  <si>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</si>
  <si>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</si>
  <si>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</si>
  <si>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</si>
  <si>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</si>
  <si>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</si>
  <si>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</si>
  <si>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</si>
  <si>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</si>
  <si>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</si>
  <si>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</si>
  <si>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</si>
  <si>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</si>
  <si>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</si>
  <si>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</si>
  <si>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</si>
  <si>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</si>
  <si>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</si>
  <si>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</si>
  <si>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</si>
  <si>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</si>
  <si>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</si>
  <si>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</si>
  <si>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</si>
  <si>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</si>
  <si>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</si>
  <si>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</si>
  <si>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</si>
  <si>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</si>
  <si>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</si>
  <si>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</si>
  <si>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</si>
  <si>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</si>
  <si>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</si>
  <si>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</si>
  <si>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</si>
  <si>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</si>
  <si>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</si>
  <si>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</si>
  <si>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</si>
  <si>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</si>
  <si>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</si>
  <si>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</si>
  <si>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</si>
  <si>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</si>
  <si>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</si>
  <si>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</si>
  <si>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</si>
  <si>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</si>
  <si>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</si>
  <si>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</si>
  <si>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</si>
  <si>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</si>
  <si>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</si>
  <si>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</si>
  <si>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</si>
  <si>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</si>
  <si>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</si>
  <si>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</si>
  <si>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</si>
  <si>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</si>
  <si>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</si>
  <si>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</si>
  <si>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</si>
  <si>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</si>
  <si>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</si>
  <si>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</si>
  <si>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</si>
  <si>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</si>
  <si>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</si>
  <si>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</si>
  <si>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</si>
  <si>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</si>
  <si>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</si>
  <si>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</si>
  <si>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</si>
  <si>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</si>
  <si>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</si>
  <si>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</si>
  <si>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</si>
  <si>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</si>
  <si>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</si>
  <si>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</si>
  <si>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</si>
  <si>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</si>
  <si>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</si>
  <si>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</si>
  <si>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</si>
  <si>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</si>
  <si>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</si>
  <si>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</si>
  <si>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</si>
  <si>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</si>
  <si>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</si>
  <si>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</si>
  <si>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</si>
  <si>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</si>
  <si>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</si>
  <si>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</si>
  <si>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</si>
  <si>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</si>
  <si>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</si>
  <si>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</si>
  <si>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</si>
  <si>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</si>
  <si>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</si>
  <si>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</si>
  <si>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</si>
  <si>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</si>
  <si>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</si>
  <si>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</si>
  <si>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</si>
  <si>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</si>
  <si>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</si>
  <si>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</si>
  <si>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</si>
  <si>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</si>
  <si>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</si>
  <si>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</si>
  <si>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</si>
  <si>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</si>
  <si>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</si>
  <si>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</si>
  <si>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</si>
  <si>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</si>
  <si>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</si>
  <si>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</si>
  <si>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</si>
  <si>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</si>
  <si>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</si>
  <si>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</si>
  <si>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</si>
  <si>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</si>
  <si>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</si>
  <si>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</si>
  <si>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</si>
  <si>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</si>
  <si>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</si>
  <si>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</si>
  <si>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</si>
  <si>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</si>
  <si>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</si>
  <si>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</si>
  <si>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</si>
  <si>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</si>
  <si>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</si>
  <si>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</si>
  <si>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</si>
  <si>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</si>
  <si>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</si>
  <si>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</si>
  <si>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</si>
  <si>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</si>
  <si>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</si>
  <si>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</si>
  <si>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</si>
  <si>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</si>
  <si>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</si>
  <si>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</si>
  <si>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</si>
  <si>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</si>
  <si>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</si>
  <si>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</si>
  <si>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</si>
  <si>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</si>
  <si>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</si>
  <si>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</si>
  <si>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</si>
  <si>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</si>
  <si>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</si>
  <si>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</si>
  <si>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</si>
  <si>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</si>
  <si>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</si>
  <si>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</si>
  <si>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</si>
  <si>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</si>
  <si>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</si>
  <si>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</si>
  <si>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</si>
  <si>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</si>
  <si>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</si>
  <si>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</si>
  <si>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</si>
  <si>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</si>
  <si>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</si>
  <si>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</si>
  <si>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</si>
  <si>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</si>
  <si>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</si>
  <si>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</si>
  <si>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</si>
  <si>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</si>
  <si>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</si>
  <si>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</si>
  <si>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</si>
  <si>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</si>
  <si>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</si>
  <si>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</si>
  <si>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</si>
  <si>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</si>
  <si>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</si>
  <si>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</si>
  <si>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</si>
  <si>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</si>
  <si>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</si>
  <si>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</si>
  <si>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</si>
  <si>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</si>
  <si>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</si>
  <si>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</si>
  <si>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</si>
  <si>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</si>
  <si>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</si>
  <si>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</si>
  <si>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</si>
  <si>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</si>
  <si>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</si>
  <si>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</si>
  <si>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</si>
  <si>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</si>
  <si>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</si>
  <si>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</si>
  <si>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</si>
  <si>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</si>
  <si>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</si>
  <si>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</si>
  <si>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</si>
  <si>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</si>
  <si>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</si>
  <si>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</si>
  <si>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</si>
  <si>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</si>
  <si>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</si>
  <si>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</si>
  <si>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</si>
  <si>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</si>
  <si>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</si>
  <si>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</si>
  <si>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</si>
  <si>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</si>
  <si>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</si>
  <si>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</si>
  <si>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</si>
  <si>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</si>
  <si>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</si>
  <si>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</si>
  <si>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</si>
  <si>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</si>
  <si>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</si>
  <si>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</si>
  <si>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</si>
  <si>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</si>
  <si>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</si>
  <si>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</si>
  <si>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</si>
  <si>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</si>
  <si>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</si>
  <si>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</si>
  <si>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</si>
  <si>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</si>
  <si>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</si>
  <si>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</si>
  <si>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</si>
  <si>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</si>
  <si>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</si>
  <si>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</si>
  <si>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</si>
  <si>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</si>
  <si>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</si>
  <si>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</si>
  <si>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</si>
  <si>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</si>
  <si>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</si>
  <si>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</si>
  <si>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</si>
  <si>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</si>
  <si>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</si>
  <si>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</si>
  <si>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</si>
  <si>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</si>
  <si>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</si>
  <si>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</si>
  <si>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</si>
  <si>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</si>
  <si>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</si>
  <si>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</si>
  <si>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</si>
  <si>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</si>
  <si>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</si>
  <si>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</si>
  <si>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</si>
  <si>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</si>
  <si>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</si>
  <si>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</si>
  <si>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</si>
  <si>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</si>
  <si>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</si>
  <si>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</si>
  <si>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</si>
  <si>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</si>
  <si>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</si>
  <si>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</si>
  <si>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</si>
  <si>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</si>
  <si>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</si>
  <si>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</si>
  <si>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</si>
  <si>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</si>
  <si>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</si>
  <si>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</si>
  <si>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</si>
  <si>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</si>
  <si>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</si>
  <si>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</si>
  <si>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</si>
  <si>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</si>
  <si>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</si>
  <si>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</si>
  <si>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</si>
  <si>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</si>
  <si>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</si>
  <si>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</si>
  <si>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</si>
  <si>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</si>
  <si>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</si>
  <si>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</si>
  <si>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</si>
  <si>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</si>
  <si>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</si>
  <si>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</si>
  <si>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</si>
  <si>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</si>
  <si>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</si>
  <si>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</si>
  <si>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</si>
  <si>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</si>
  <si>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</si>
  <si>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</si>
  <si>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</si>
  <si>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</si>
  <si>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</si>
  <si>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</si>
  <si>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</si>
  <si>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</si>
  <si>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</si>
  <si>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</si>
  <si>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</si>
  <si>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</si>
  <si>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</si>
  <si>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</si>
  <si>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</si>
  <si>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</si>
  <si>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</si>
  <si>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</si>
  <si>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</si>
  <si>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</si>
  <si>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</si>
  <si>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</si>
  <si>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</si>
  <si>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</si>
  <si>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</si>
  <si>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</si>
  <si>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</si>
  <si>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</si>
  <si>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</si>
  <si>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</si>
  <si>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</si>
  <si>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</si>
  <si>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</si>
  <si>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</si>
  <si>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</si>
  <si>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</si>
  <si>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</si>
  <si>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</si>
  <si>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</si>
  <si>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</si>
  <si>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</si>
  <si>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</si>
  <si>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</si>
  <si>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</si>
  <si>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</si>
  <si>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</si>
  <si>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</si>
  <si>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</si>
  <si>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</si>
  <si>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</si>
  <si>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</si>
  <si>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</si>
  <si>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</si>
  <si>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</si>
  <si>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</si>
  <si>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</si>
  <si>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</si>
  <si>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</si>
  <si>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</si>
  <si>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</si>
  <si>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</si>
  <si>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</si>
  <si>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</si>
  <si>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</si>
  <si>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</si>
  <si>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</si>
  <si>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</si>
  <si>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</si>
  <si>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</si>
  <si>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</si>
  <si>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</si>
  <si>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</si>
  <si>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</si>
  <si>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</si>
  <si>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</si>
  <si>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</si>
  <si>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</si>
  <si>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</si>
  <si>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</si>
  <si>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</si>
  <si>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</si>
  <si>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</si>
  <si>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</si>
  <si>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</si>
  <si>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</si>
  <si>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</si>
  <si>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</si>
  <si>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</si>
  <si>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</si>
  <si>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</si>
  <si>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</si>
  <si>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</si>
  <si>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</si>
  <si>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</si>
  <si>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</si>
  <si>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</si>
  <si>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</si>
  <si>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</si>
  <si>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</si>
  <si>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</si>
  <si>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</si>
  <si>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</si>
  <si>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</si>
  <si>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</si>
  <si>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</si>
  <si>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</si>
  <si>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</si>
  <si>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</si>
  <si>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</si>
  <si>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</si>
  <si>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</si>
  <si>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</si>
  <si>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</si>
  <si>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</si>
  <si>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</si>
  <si>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</si>
  <si>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</si>
  <si>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</si>
  <si>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</si>
  <si>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</si>
  <si>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</si>
  <si>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</si>
  <si>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</si>
  <si>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</si>
  <si>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</si>
  <si>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</si>
  <si>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</si>
  <si>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</si>
  <si>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</si>
  <si>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</si>
  <si>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</si>
  <si>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</si>
  <si>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</si>
  <si>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</si>
  <si>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</si>
  <si>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</si>
  <si>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</si>
  <si>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</si>
  <si>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</si>
  <si>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</si>
  <si>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</si>
  <si>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</si>
  <si>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</si>
  <si>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</si>
  <si>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</si>
  <si>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</si>
  <si>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</si>
  <si>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</si>
  <si>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</si>
  <si>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</si>
  <si>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</si>
  <si>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</si>
  <si>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</si>
  <si>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</si>
  <si>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</si>
  <si>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</si>
  <si>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</si>
  <si>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</si>
  <si>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</si>
  <si>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</si>
  <si>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</si>
  <si>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</si>
  <si>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</si>
  <si>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</si>
  <si>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</si>
  <si>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</si>
  <si>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</si>
  <si>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</si>
  <si>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</si>
  <si>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</si>
  <si>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</si>
  <si>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</si>
  <si>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</si>
  <si>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</si>
  <si>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</si>
  <si>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</si>
  <si>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</si>
  <si>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</si>
  <si>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</si>
  <si>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</si>
  <si>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</si>
  <si>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</si>
  <si>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</si>
  <si>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</si>
  <si>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</si>
  <si>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</si>
  <si>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</si>
  <si>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</si>
  <si>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</si>
  <si>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</si>
  <si>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</si>
  <si>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</si>
  <si>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</si>
  <si>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</si>
  <si>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</si>
  <si>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</si>
  <si>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</si>
  <si>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</si>
  <si>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</si>
  <si>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</si>
  <si>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</si>
  <si>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</si>
  <si>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</si>
  <si>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</si>
  <si>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</si>
  <si>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</si>
  <si>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</si>
  <si>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</si>
  <si>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</si>
  <si>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</si>
  <si>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</si>
  <si>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</si>
  <si>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</si>
  <si>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</si>
  <si>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</si>
  <si>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</si>
  <si>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</si>
  <si>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</si>
  <si>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</si>
  <si>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</si>
  <si>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</si>
  <si>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</si>
  <si>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</si>
  <si>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</si>
  <si>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</si>
  <si>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</si>
  <si>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</si>
  <si>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</si>
  <si>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</si>
  <si>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</si>
  <si>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</si>
  <si>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</si>
  <si>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</si>
  <si>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</si>
  <si>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</si>
  <si>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</si>
  <si>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</si>
  <si>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</si>
  <si>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</si>
  <si>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</si>
  <si>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</si>
  <si>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</si>
  <si>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</si>
  <si>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</si>
  <si>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</si>
  <si>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</si>
  <si>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</si>
  <si>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</si>
  <si>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</si>
  <si>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</si>
  <si>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</si>
  <si>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</si>
  <si>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</si>
  <si>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</si>
  <si>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</si>
  <si>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</si>
  <si>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</si>
  <si>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</si>
  <si>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</si>
  <si>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</si>
  <si>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</si>
  <si>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</si>
  <si>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</si>
  <si>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</si>
  <si>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</si>
  <si>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</si>
  <si>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</si>
  <si>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</si>
  <si>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</si>
  <si>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</si>
  <si>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</si>
  <si>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</si>
  <si>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</si>
  <si>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</si>
  <si>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</si>
  <si>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</si>
  <si>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</si>
  <si>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</si>
  <si>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</si>
  <si>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</si>
  <si>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</si>
  <si>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</si>
  <si>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</si>
  <si>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</si>
  <si>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</si>
  <si>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</si>
  <si>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</si>
  <si>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</si>
  <si>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</si>
  <si>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</si>
  <si>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</si>
  <si>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</si>
  <si>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</si>
  <si>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</si>
  <si>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</si>
  <si>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</si>
  <si>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</si>
  <si>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</si>
  <si>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</si>
  <si>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</si>
  <si>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</si>
  <si>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</si>
  <si>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</si>
  <si>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</si>
  <si>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</si>
  <si>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</si>
  <si>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</si>
  <si>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</si>
  <si>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</si>
  <si>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</si>
  <si>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</si>
  <si>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</si>
  <si>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</si>
  <si>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</si>
  <si>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</si>
  <si>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</si>
  <si>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</si>
  <si>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</si>
  <si>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</si>
  <si>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</si>
  <si>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</si>
  <si>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</si>
  <si>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</si>
  <si>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</si>
  <si>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</si>
  <si>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</si>
  <si>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</si>
  <si>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</si>
  <si>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</si>
  <si>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</si>
  <si>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</si>
  <si>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</si>
  <si>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</si>
  <si>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</si>
  <si>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</si>
  <si>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</si>
  <si>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</si>
  <si>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</si>
  <si>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</si>
  <si>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</si>
  <si>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</si>
  <si>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</si>
  <si>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</si>
  <si>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</si>
  <si>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</si>
  <si>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</si>
  <si>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</si>
  <si>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</si>
  <si>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</si>
  <si>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</si>
  <si>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</si>
  <si>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</si>
  <si>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</si>
  <si>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</si>
  <si>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</si>
  <si>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</si>
  <si>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</si>
  <si>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</si>
  <si>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</si>
  <si>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</si>
  <si>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</si>
  <si>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</si>
  <si>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</si>
  <si>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</si>
  <si>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</si>
  <si>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</si>
  <si>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</si>
  <si>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</si>
  <si>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</si>
  <si>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</si>
  <si>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</si>
  <si>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</si>
  <si>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</si>
  <si>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</si>
  <si>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</si>
  <si>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</si>
  <si>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</si>
  <si>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</si>
  <si>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</si>
  <si>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</si>
  <si>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</si>
  <si>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</si>
  <si>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</si>
  <si>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</si>
  <si>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</si>
  <si>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</si>
  <si>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</si>
  <si>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</si>
  <si>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</si>
  <si>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</si>
  <si>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</si>
  <si>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</si>
  <si>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</si>
  <si>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</si>
  <si>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</si>
  <si>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</si>
  <si>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</si>
  <si>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</si>
  <si>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</si>
  <si>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</si>
  <si>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</si>
  <si>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</si>
  <si>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</si>
  <si>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</si>
  <si>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</si>
  <si>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</si>
  <si>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</si>
  <si>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</si>
  <si>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</si>
  <si>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</si>
  <si>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</si>
  <si>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</si>
  <si>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</si>
  <si>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</si>
  <si>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</si>
  <si>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</si>
  <si>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</si>
  <si>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</si>
  <si>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</si>
  <si>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</si>
  <si>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</si>
  <si>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</si>
  <si>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</si>
  <si>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</si>
  <si>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</si>
  <si>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</si>
  <si>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</si>
  <si>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</si>
  <si>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</si>
  <si>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</si>
  <si>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</si>
  <si>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</si>
  <si>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</si>
  <si>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</si>
  <si>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</si>
  <si>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</si>
  <si>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</si>
  <si>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</si>
  <si>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</si>
  <si>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</si>
  <si>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</si>
  <si>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</si>
  <si>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</si>
  <si>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</si>
  <si>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</si>
  <si>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</si>
  <si>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</si>
  <si>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</si>
  <si>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</si>
  <si>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</si>
  <si>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</si>
  <si>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</si>
  <si>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</si>
  <si>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</si>
  <si>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</si>
  <si>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</si>
  <si>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</si>
  <si>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</si>
  <si>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</si>
  <si>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</si>
  <si>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</si>
  <si>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</si>
  <si>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</si>
  <si>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</si>
  <si>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</si>
  <si>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</si>
  <si>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</si>
  <si>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</si>
  <si>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</si>
  <si>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</si>
  <si>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</si>
  <si>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</si>
  <si>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</si>
  <si>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</si>
  <si>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</si>
  <si>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</si>
  <si>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</si>
  <si>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</si>
  <si>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</si>
  <si>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</si>
  <si>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</si>
  <si>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</si>
  <si>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</si>
  <si>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</si>
  <si>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</si>
  <si>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</si>
  <si>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</si>
  <si>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</si>
  <si>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</si>
  <si>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</si>
  <si>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</si>
  <si>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</si>
  <si>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</si>
  <si>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</si>
  <si>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</si>
  <si>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</si>
  <si>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</si>
  <si>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</si>
  <si>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</si>
  <si>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</si>
  <si>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</si>
  <si>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</si>
  <si>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</si>
  <si>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</si>
  <si>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</si>
  <si>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</si>
  <si>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</si>
  <si>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</si>
  <si>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</si>
  <si>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</si>
  <si>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</si>
  <si>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</si>
  <si>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</si>
  <si>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</si>
  <si>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</si>
  <si>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</si>
  <si>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</si>
  <si>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</si>
  <si>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</si>
  <si>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</si>
  <si>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</si>
  <si>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</si>
  <si>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</si>
  <si>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</si>
  <si>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</si>
  <si>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</si>
  <si>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</si>
  <si>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</si>
  <si>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</si>
  <si>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</si>
  <si>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</si>
  <si>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</si>
  <si>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</si>
  <si>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</si>
  <si>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</si>
  <si>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</si>
  <si>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</si>
  <si>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</si>
  <si>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</si>
  <si>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</si>
  <si>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</si>
  <si>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</si>
  <si>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</si>
  <si>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</si>
  <si>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</si>
  <si>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</si>
  <si>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</si>
  <si>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</si>
  <si>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</si>
  <si>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</si>
  <si>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</si>
  <si>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</si>
  <si>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</si>
  <si>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</si>
  <si>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</si>
  <si>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</si>
  <si>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</si>
  <si>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</si>
  <si>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</si>
  <si>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</si>
  <si>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</si>
  <si>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</si>
  <si>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</si>
  <si>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</si>
  <si>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</si>
  <si>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</si>
  <si>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</si>
  <si>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</si>
  <si>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</si>
  <si>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</si>
  <si>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</si>
  <si>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</si>
  <si>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</si>
  <si>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</si>
  <si>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</si>
  <si>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</si>
  <si>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</si>
  <si>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</si>
  <si>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</si>
  <si>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</si>
  <si>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</si>
  <si>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</si>
  <si>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</si>
  <si>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</si>
  <si>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</si>
  <si>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</si>
  <si>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</si>
  <si>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</si>
  <si>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</si>
  <si>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</si>
  <si>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</si>
  <si>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</si>
  <si>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</si>
  <si>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</si>
  <si>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</si>
  <si>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</si>
  <si>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</si>
  <si>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</si>
  <si>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</si>
  <si>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</si>
  <si>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</si>
  <si>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</si>
  <si>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</si>
  <si>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</si>
  <si>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</si>
  <si>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</si>
  <si>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</si>
  <si>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</si>
  <si>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</si>
  <si>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</si>
  <si>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</si>
  <si>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</si>
  <si>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</si>
  <si>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</si>
  <si>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</si>
  <si>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</si>
  <si>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</si>
  <si>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</si>
  <si>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</si>
  <si>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</si>
  <si>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</si>
  <si>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</si>
  <si>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</si>
  <si>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</si>
  <si>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</si>
  <si>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</si>
  <si>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</si>
  <si>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</si>
  <si>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</si>
  <si>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</si>
  <si>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</si>
  <si>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</si>
  <si>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</si>
  <si>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</si>
  <si>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</si>
  <si>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</si>
  <si>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</si>
  <si>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</si>
  <si>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</si>
  <si>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</si>
  <si>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</si>
  <si>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</si>
  <si>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</si>
  <si>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</si>
  <si>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</si>
  <si>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</si>
  <si>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</si>
  <si>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</si>
  <si>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</si>
  <si>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</si>
  <si>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</si>
  <si>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</si>
  <si>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</si>
  <si>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</si>
  <si>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</si>
  <si>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</si>
  <si>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</si>
  <si>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</si>
  <si>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</si>
  <si>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</si>
  <si>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</si>
  <si>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</si>
  <si>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</si>
  <si>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</si>
  <si>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</si>
  <si>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</si>
  <si>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</si>
  <si>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</si>
  <si>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</si>
  <si>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</si>
  <si>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</si>
  <si>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</si>
  <si>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</si>
  <si>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</si>
  <si>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</si>
  <si>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</si>
  <si>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</si>
  <si>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</si>
  <si>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</si>
  <si>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</si>
  <si>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</si>
  <si>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</si>
  <si>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</si>
  <si>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</si>
  <si>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</si>
  <si>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</si>
  <si>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</si>
  <si>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</si>
  <si>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</si>
  <si>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</si>
  <si>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</si>
  <si>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</si>
  <si>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</si>
  <si>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</si>
  <si>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</si>
  <si>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</si>
  <si>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</si>
  <si>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</si>
  <si>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</si>
  <si>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</si>
  <si>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</si>
  <si>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</si>
  <si>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</si>
  <si>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</si>
  <si>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</si>
  <si>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</si>
  <si>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</si>
  <si>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</si>
  <si>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</si>
  <si>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</si>
  <si>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</si>
  <si>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</si>
  <si>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</si>
  <si>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</si>
  <si>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</si>
  <si>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</si>
  <si>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</si>
  <si>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</si>
  <si>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</si>
  <si>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</si>
  <si>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</si>
  <si>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</si>
  <si>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</si>
  <si>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</si>
  <si>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</si>
  <si>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</si>
  <si>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</si>
  <si>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</si>
  <si>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</si>
  <si>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</si>
  <si>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</si>
  <si>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</si>
  <si>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</si>
  <si>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</si>
  <si>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</si>
  <si>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</si>
  <si>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</si>
  <si>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</si>
  <si>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</si>
  <si>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</si>
  <si>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</si>
  <si>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</si>
  <si>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</si>
  <si>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</si>
  <si>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</si>
  <si>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</si>
  <si>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</si>
  <si>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</si>
  <si>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</si>
  <si>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</si>
  <si>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</si>
  <si>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</si>
  <si>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</si>
  <si>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</si>
  <si>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</si>
  <si>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</si>
  <si>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</si>
  <si>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</si>
  <si>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</si>
  <si>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</si>
  <si>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</si>
  <si>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</si>
  <si>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</si>
  <si>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</si>
  <si>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</si>
  <si>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</si>
  <si>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</si>
  <si>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</si>
  <si>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</si>
  <si>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</si>
  <si>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</si>
  <si>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</si>
  <si>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</si>
  <si>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</si>
  <si>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</si>
  <si>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</si>
  <si>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</si>
  <si>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</si>
  <si>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</si>
  <si>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</si>
  <si>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</si>
  <si>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</si>
  <si>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</si>
  <si>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</si>
  <si>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</si>
  <si>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</si>
  <si>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</si>
  <si>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</si>
  <si>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</si>
  <si>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</si>
  <si>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</si>
  <si>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</si>
  <si>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</si>
  <si>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</si>
  <si>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</si>
  <si>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</si>
  <si>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</si>
  <si>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</si>
  <si>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</si>
  <si>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</si>
  <si>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</si>
  <si>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</si>
  <si>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</si>
  <si>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</si>
  <si>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</si>
  <si>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</si>
  <si>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</si>
  <si>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</si>
  <si>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</si>
  <si>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</si>
  <si>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</si>
  <si>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</si>
  <si>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</si>
  <si>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</si>
  <si>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</si>
  <si>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</si>
  <si>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</si>
  <si>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</si>
  <si>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</si>
  <si>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</si>
  <si>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</si>
  <si>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</si>
  <si>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</si>
  <si>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</si>
  <si>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</si>
  <si>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</si>
  <si>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</si>
  <si>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</si>
  <si>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</si>
  <si>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</si>
  <si>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</si>
  <si>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</si>
  <si>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</si>
  <si>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</si>
  <si>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</si>
  <si>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</si>
  <si>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</si>
  <si>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</si>
  <si>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</si>
  <si>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</si>
  <si>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</si>
  <si>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</si>
  <si>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</si>
  <si>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</si>
  <si>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</si>
  <si>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</si>
  <si>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</si>
  <si>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</si>
  <si>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</si>
  <si>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</si>
  <si>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</si>
  <si>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</si>
  <si>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</si>
  <si>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</si>
  <si>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</si>
  <si>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</si>
  <si>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</si>
  <si>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</si>
  <si>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</si>
  <si>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</si>
  <si>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</si>
  <si>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</si>
  <si>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</si>
  <si>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</si>
  <si>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</si>
  <si>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</si>
  <si>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</si>
  <si>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</si>
  <si>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</si>
  <si>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</si>
  <si>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</si>
  <si>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</si>
  <si>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</si>
  <si>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</si>
  <si>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</si>
  <si>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</si>
  <si>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</si>
  <si>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</si>
  <si>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</si>
  <si>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</si>
  <si>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</si>
  <si>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</si>
  <si>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</si>
  <si>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</si>
  <si>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</si>
  <si>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</si>
  <si>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</si>
  <si>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</si>
  <si>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</si>
  <si>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</si>
  <si>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</si>
  <si>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</si>
  <si>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</si>
  <si>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</si>
  <si>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</si>
  <si>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</si>
  <si>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</si>
  <si>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</si>
  <si>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</si>
  <si>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</si>
  <si>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</si>
  <si>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</si>
  <si>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</si>
  <si>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</si>
  <si>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</si>
  <si>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</si>
  <si>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</si>
  <si>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</si>
  <si>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</si>
  <si>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</si>
  <si>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</si>
  <si>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</si>
  <si>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</si>
  <si>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</si>
  <si>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</si>
  <si>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</si>
  <si>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</si>
  <si>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</si>
  <si>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</si>
  <si>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</si>
  <si>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</si>
  <si>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</si>
  <si>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</si>
  <si>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</si>
  <si>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</si>
  <si>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</si>
  <si>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</si>
  <si>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</si>
  <si>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</si>
  <si>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</si>
  <si>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</si>
  <si>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</si>
  <si>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</si>
  <si>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</si>
  <si>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</si>
  <si>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</si>
  <si>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</si>
  <si>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</si>
  <si>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</si>
  <si>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</si>
  <si>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</si>
  <si>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</si>
  <si>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</si>
  <si>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</si>
  <si>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</si>
  <si>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</si>
  <si>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</si>
  <si>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</si>
  <si>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</si>
  <si>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</si>
  <si>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</si>
  <si>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</si>
  <si>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</si>
  <si>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</si>
  <si>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</si>
  <si>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</si>
  <si>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</si>
  <si>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</si>
  <si>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</si>
  <si>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</si>
  <si>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</si>
  <si>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</si>
  <si>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</si>
  <si>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</si>
  <si>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</si>
  <si>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</si>
  <si>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</si>
  <si>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</si>
  <si>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</si>
  <si>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</si>
  <si>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</si>
  <si>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</si>
  <si>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</si>
  <si>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</si>
  <si>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</si>
  <si>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</si>
  <si>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</si>
  <si>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</si>
  <si>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</si>
  <si>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</si>
  <si>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</si>
  <si>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</si>
  <si>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</si>
  <si>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</si>
  <si>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</si>
  <si>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</si>
  <si>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</si>
  <si>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</si>
  <si>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</si>
  <si>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</si>
  <si>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</si>
  <si>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</si>
  <si>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</si>
  <si>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</si>
  <si>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</si>
  <si>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</si>
  <si>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</si>
  <si>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</si>
  <si>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</si>
  <si>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</si>
  <si>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</si>
  <si>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</si>
  <si>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</si>
  <si>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</si>
  <si>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</si>
  <si>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</si>
  <si>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</si>
  <si>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</si>
  <si>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</si>
  <si>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</si>
  <si>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</si>
  <si>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</si>
  <si>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</si>
  <si>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</si>
  <si>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</si>
  <si>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</si>
  <si>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</si>
  <si>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</si>
  <si>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</si>
  <si>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</si>
  <si>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</si>
  <si>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</si>
  <si>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</si>
  <si>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</si>
  <si>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</si>
  <si>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</si>
  <si>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</si>
  <si>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</si>
  <si>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</si>
  <si>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</si>
  <si>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</si>
  <si>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</si>
  <si>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</si>
  <si>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</si>
  <si>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</si>
  <si>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</si>
  <si>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</si>
  <si>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</si>
  <si>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</si>
  <si>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</si>
  <si>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</si>
  <si>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</si>
  <si>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</si>
  <si>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</si>
  <si>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</si>
  <si>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</si>
  <si>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</si>
  <si>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</si>
  <si>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</si>
  <si>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</si>
  <si>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</si>
  <si>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</si>
  <si>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</si>
  <si>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</si>
  <si>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</si>
  <si>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</si>
  <si>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</si>
  <si>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</si>
  <si>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</si>
  <si>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</si>
  <si>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</si>
  <si>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</si>
  <si>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</si>
  <si>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</si>
  <si>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</si>
  <si>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</si>
  <si>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</si>
  <si>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</si>
  <si>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</si>
  <si>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</si>
  <si>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</si>
  <si>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</si>
  <si>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</si>
  <si>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</si>
  <si>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</si>
  <si>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</si>
  <si>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</si>
  <si>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</si>
  <si>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</si>
  <si>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</si>
  <si>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</si>
  <si>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</si>
  <si>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</si>
  <si>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</si>
  <si>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</si>
  <si>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</si>
  <si>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</si>
  <si>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</si>
  <si>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</si>
  <si>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</si>
  <si>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</si>
  <si>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</si>
  <si>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</si>
  <si>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</si>
  <si>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</si>
  <si>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</si>
  <si>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</si>
  <si>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</si>
  <si>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</si>
  <si>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</si>
  <si>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</si>
  <si>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</si>
  <si>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</si>
  <si>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</si>
  <si>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</si>
  <si>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</si>
  <si>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</si>
  <si>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</si>
  <si>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</si>
  <si>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</si>
  <si>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</si>
  <si>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</si>
  <si>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</si>
  <si>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</si>
  <si>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</si>
  <si>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</si>
  <si>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</si>
  <si>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</si>
  <si>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</si>
  <si>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</si>
  <si>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</si>
  <si>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</si>
  <si>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</si>
  <si>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</si>
  <si>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</si>
  <si>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</si>
  <si>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</si>
  <si>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</si>
  <si>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</si>
  <si>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</si>
  <si>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</si>
  <si>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</si>
  <si>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</si>
  <si>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</si>
  <si>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</si>
  <si>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</si>
  <si>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</si>
  <si>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</si>
  <si>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</si>
  <si>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</si>
  <si>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</si>
  <si>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</si>
  <si>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</si>
  <si>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</si>
  <si>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</si>
  <si>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</si>
  <si>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</si>
  <si>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</si>
  <si>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</si>
  <si>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</si>
  <si>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</si>
  <si>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</si>
  <si>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</si>
  <si>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</si>
  <si>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</si>
  <si>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</si>
  <si>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</si>
  <si>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</si>
  <si>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</si>
  <si>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</si>
  <si>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</si>
  <si>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</si>
  <si>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</si>
  <si>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</si>
  <si>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</si>
  <si>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</si>
  <si>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</si>
  <si>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</si>
  <si>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</si>
  <si>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</si>
  <si>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</si>
  <si>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</si>
  <si>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</si>
  <si>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</si>
  <si>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</si>
  <si>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</si>
  <si>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</si>
  <si>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</si>
  <si>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</si>
  <si>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</si>
  <si>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</si>
  <si>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</si>
  <si>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</si>
  <si>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</si>
  <si>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</si>
  <si>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</si>
  <si>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</si>
  <si>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</si>
  <si>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</si>
  <si>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</si>
  <si>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</si>
  <si>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</si>
  <si>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</si>
  <si>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</si>
  <si>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</si>
  <si>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</si>
  <si>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</si>
  <si>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</si>
  <si>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</si>
  <si>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</si>
  <si>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</si>
  <si>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</si>
  <si>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</si>
  <si>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</si>
  <si>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</si>
  <si>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</si>
  <si>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</si>
  <si>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</si>
  <si>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</si>
  <si>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</si>
  <si>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</si>
  <si>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</si>
  <si>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</si>
  <si>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</si>
  <si>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</si>
  <si>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</si>
  <si>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</si>
  <si>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</si>
  <si>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</si>
  <si>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</si>
  <si>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</si>
  <si>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</si>
  <si>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</si>
  <si>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</si>
  <si>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</si>
  <si>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</si>
  <si>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</si>
  <si>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</si>
  <si>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</si>
  <si>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</si>
  <si>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</si>
  <si>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</si>
  <si>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</si>
  <si>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</si>
  <si>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</si>
  <si>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</si>
  <si>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</si>
  <si>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</si>
  <si>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</si>
  <si>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</si>
  <si>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</si>
  <si>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</si>
  <si>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</si>
  <si>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</si>
  <si>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</si>
  <si>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</si>
  <si>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</si>
  <si>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</si>
  <si>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</si>
  <si>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</si>
  <si>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</si>
  <si>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</si>
  <si>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</si>
  <si>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</si>
  <si>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</si>
  <si>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</si>
  <si>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</si>
  <si>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</si>
  <si>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</si>
  <si>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</si>
  <si>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</si>
  <si>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</si>
  <si>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</si>
  <si>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</si>
  <si>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</si>
  <si>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</si>
  <si>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</si>
  <si>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</si>
  <si>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</si>
  <si>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</si>
  <si>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</si>
  <si>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</si>
  <si>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</si>
  <si>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</si>
  <si>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</si>
  <si>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</si>
  <si>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</si>
  <si>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</si>
  <si>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</si>
  <si>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</si>
  <si>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</si>
  <si>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</si>
  <si>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</si>
  <si>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</si>
  <si>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</si>
  <si>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</si>
  <si>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</si>
  <si>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</si>
  <si>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</si>
  <si>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</si>
  <si>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</si>
  <si>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</si>
  <si>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</si>
  <si>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</si>
  <si>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</si>
  <si>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</si>
  <si>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</si>
  <si>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</si>
  <si>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</si>
  <si>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</si>
  <si>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</si>
  <si>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</si>
  <si>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</si>
  <si>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</si>
  <si>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</si>
  <si>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</si>
  <si>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</si>
  <si>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</si>
  <si>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</si>
  <si>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</si>
  <si>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</si>
  <si>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</si>
  <si>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</si>
  <si>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</si>
  <si>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</si>
  <si>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</si>
  <si>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</si>
  <si>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</si>
  <si>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</si>
  <si>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</si>
  <si>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</si>
  <si>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</si>
  <si>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</si>
  <si>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</si>
  <si>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</si>
  <si>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</si>
  <si>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</si>
  <si>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</si>
  <si>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</si>
  <si>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</si>
  <si>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</si>
  <si>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</si>
  <si>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</si>
  <si>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</si>
  <si>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</si>
  <si>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</si>
  <si>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</si>
  <si>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</si>
  <si>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</si>
  <si>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</si>
  <si>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</si>
  <si>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</si>
  <si>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</si>
  <si>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</si>
  <si>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</si>
  <si>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</si>
  <si>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</si>
  <si>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</si>
  <si>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</si>
  <si>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</si>
  <si>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</si>
  <si>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</si>
  <si>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</si>
  <si>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</si>
  <si>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</si>
  <si>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</si>
  <si>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</si>
  <si>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</si>
  <si>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</si>
  <si>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</si>
  <si>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</si>
  <si>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</si>
  <si>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</si>
  <si>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</si>
  <si>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</si>
  <si>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</si>
  <si>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</si>
  <si>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</si>
  <si>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</si>
  <si>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</si>
  <si>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</si>
  <si>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</si>
  <si>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</si>
  <si>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</si>
  <si>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</si>
  <si>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</si>
  <si>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</si>
  <si>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</si>
  <si>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</si>
  <si>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</si>
  <si>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</si>
  <si>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</si>
  <si>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</si>
  <si>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</si>
  <si>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</si>
  <si>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</si>
  <si>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</si>
  <si>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</si>
  <si>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</si>
  <si>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</si>
  <si>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</si>
  <si>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</si>
  <si>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</si>
  <si>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</si>
  <si>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</si>
  <si>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</si>
  <si>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</si>
  <si>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</si>
  <si>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</si>
  <si>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</si>
  <si>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</si>
  <si>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</si>
  <si>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</si>
  <si>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</si>
  <si>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</si>
  <si>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</si>
  <si>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</si>
  <si>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</si>
  <si>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</si>
  <si>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</si>
  <si>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</si>
  <si>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</si>
  <si>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</si>
  <si>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</si>
  <si>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</si>
  <si>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</si>
  <si>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</si>
  <si>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</si>
  <si>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</si>
  <si>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</si>
  <si>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</si>
  <si>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</si>
  <si>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</si>
  <si>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</si>
  <si>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</si>
  <si>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</si>
  <si>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</si>
  <si>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</si>
  <si>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</si>
  <si>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</si>
  <si>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</si>
  <si>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</si>
  <si>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</si>
  <si>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</si>
  <si>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</si>
  <si>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</si>
  <si>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</si>
  <si>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</si>
  <si>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</si>
  <si>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</si>
  <si>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</si>
  <si>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</si>
  <si>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</si>
  <si>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</si>
  <si>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</si>
  <si>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</si>
  <si>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</si>
  <si>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</si>
  <si>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</si>
  <si>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</si>
  <si>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</si>
  <si>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</si>
  <si>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</si>
  <si>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</si>
  <si>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</si>
  <si>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</si>
  <si>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</si>
  <si>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</si>
  <si>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</si>
  <si>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</si>
  <si>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</si>
  <si>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</si>
  <si>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</si>
  <si>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</si>
  <si>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</si>
  <si>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</si>
  <si>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</si>
  <si>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</si>
  <si>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</si>
  <si>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</si>
  <si>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</si>
  <si>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</si>
  <si>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</si>
  <si>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</si>
  <si>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</si>
  <si>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</si>
  <si>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</si>
  <si>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</si>
  <si>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</si>
  <si>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</si>
  <si>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</si>
  <si>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</si>
  <si>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</si>
  <si>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</si>
  <si>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</si>
  <si>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</si>
  <si>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</si>
  <si>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</si>
  <si>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</si>
  <si>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</si>
  <si>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</si>
  <si>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</si>
  <si>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</si>
  <si>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</si>
  <si>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</si>
  <si>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</si>
  <si>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</si>
  <si>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</si>
  <si>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</si>
  <si>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</si>
  <si>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</si>
  <si>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</si>
  <si>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</si>
  <si>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</si>
  <si>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</si>
  <si>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</si>
  <si>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</si>
  <si>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</si>
  <si>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</si>
  <si>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</si>
  <si>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</si>
  <si>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</si>
  <si>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</si>
  <si>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</si>
  <si>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</si>
  <si>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</si>
  <si>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</si>
  <si>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</si>
  <si>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</si>
  <si>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</si>
  <si>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</si>
  <si>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</si>
  <si>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</si>
  <si>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</si>
  <si>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</si>
  <si>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</si>
  <si>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</si>
  <si>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</si>
  <si>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</si>
  <si>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</si>
  <si>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</si>
  <si>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</si>
  <si>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</si>
  <si>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</si>
  <si>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</si>
  <si>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</si>
  <si>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</si>
  <si>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</si>
  <si>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</si>
  <si>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</si>
  <si>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</si>
  <si>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</si>
  <si>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</si>
  <si>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</si>
  <si>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</si>
  <si>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</si>
  <si>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</si>
  <si>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</si>
  <si>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</si>
  <si>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</si>
  <si>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</si>
  <si>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</si>
  <si>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</si>
  <si>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</si>
  <si>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</si>
  <si>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</si>
  <si>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</si>
  <si>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</si>
  <si>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</si>
  <si>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</si>
  <si>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</si>
  <si>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</si>
  <si>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</si>
  <si>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</si>
  <si>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</si>
  <si>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</si>
  <si>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</si>
  <si>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</si>
  <si>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</si>
  <si>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</si>
  <si>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</si>
  <si>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</si>
  <si>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</si>
  <si>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</si>
  <si>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</si>
  <si>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</si>
  <si>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</si>
  <si>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</si>
  <si>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</si>
  <si>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</si>
  <si>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</si>
  <si>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</si>
  <si>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</si>
  <si>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</si>
  <si>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</si>
  <si>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</si>
  <si>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</si>
  <si>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</si>
  <si>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</si>
  <si>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</si>
  <si>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</si>
  <si>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</si>
  <si>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</si>
  <si>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</si>
  <si>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</si>
  <si>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</si>
  <si>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</si>
  <si>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</si>
  <si>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</si>
  <si>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</si>
  <si>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</si>
  <si>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</si>
  <si>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</si>
  <si>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</si>
  <si>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</si>
  <si>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</si>
  <si>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</si>
  <si>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</si>
  <si>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</si>
  <si>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</si>
  <si>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</si>
  <si>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</si>
  <si>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</si>
  <si>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</si>
  <si>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</si>
  <si>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</si>
  <si>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</si>
  <si>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</si>
  <si>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</si>
  <si>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</si>
  <si>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</si>
  <si>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</si>
  <si>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</si>
  <si>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</si>
  <si>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</si>
  <si>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</si>
  <si>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</si>
  <si>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</si>
  <si>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</si>
  <si>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</si>
  <si>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</si>
  <si>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</si>
  <si>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</si>
  <si>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</si>
  <si>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</si>
  <si>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</si>
  <si>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</si>
  <si>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</si>
  <si>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</si>
  <si>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</si>
  <si>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</si>
  <si>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</si>
  <si>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</si>
  <si>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</si>
  <si>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</si>
  <si>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</si>
  <si>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</si>
  <si>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</si>
  <si>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</si>
  <si>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</si>
  <si>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</si>
  <si>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</si>
  <si>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</si>
  <si>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</si>
  <si>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</si>
  <si>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</si>
  <si>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</si>
  <si>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</si>
  <si>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</si>
  <si>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</si>
  <si>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</si>
  <si>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</si>
  <si>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</si>
  <si>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</si>
  <si>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</si>
  <si>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</si>
  <si>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</si>
  <si>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</si>
  <si>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</si>
  <si>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</si>
  <si>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</si>
  <si>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</si>
  <si>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</si>
  <si>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</si>
  <si>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</si>
  <si>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</si>
  <si>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</si>
  <si>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</si>
  <si>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</si>
  <si>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</si>
  <si>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</si>
  <si>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</si>
  <si>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</si>
  <si>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</si>
  <si>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</si>
  <si>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</si>
  <si>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</si>
  <si>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</si>
  <si>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</si>
  <si>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</si>
  <si>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</si>
  <si>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</si>
  <si>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</si>
  <si>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</si>
  <si>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</si>
  <si>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</si>
  <si>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</si>
  <si>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</si>
  <si>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</si>
  <si>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</si>
  <si>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</si>
  <si>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</si>
  <si>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</si>
  <si>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</si>
  <si>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</si>
  <si>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</si>
  <si>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</si>
  <si>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</si>
  <si>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</si>
  <si>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</si>
  <si>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</si>
  <si>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</si>
  <si>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</si>
  <si>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</si>
  <si>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</si>
  <si>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</si>
  <si>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</si>
  <si>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</si>
  <si>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</si>
  <si>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</si>
  <si>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</si>
  <si>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</si>
  <si>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</si>
  <si>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</si>
  <si>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</si>
  <si>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</si>
  <si>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</si>
  <si>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</si>
  <si>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</si>
  <si>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</si>
  <si>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</si>
  <si>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</si>
  <si>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</si>
  <si>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</si>
  <si>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</si>
  <si>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</si>
  <si>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</si>
  <si>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</si>
  <si>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</si>
  <si>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</si>
  <si>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</si>
  <si>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</si>
  <si>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</si>
  <si>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</si>
  <si>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</si>
  <si>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</si>
  <si>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</si>
  <si>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</si>
  <si>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</si>
  <si>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</si>
  <si>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</si>
  <si>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</si>
  <si>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</si>
  <si>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</si>
  <si>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</si>
  <si>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</si>
  <si>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</si>
  <si>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</si>
  <si>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</si>
  <si>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</si>
  <si>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</si>
  <si>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</si>
  <si>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</si>
  <si>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</si>
  <si>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</si>
  <si>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</si>
  <si>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</si>
  <si>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</si>
  <si>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</si>
  <si>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</si>
  <si>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</si>
  <si>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</si>
  <si>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</si>
  <si>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</si>
  <si>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</si>
  <si>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</si>
  <si>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</si>
  <si>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</si>
  <si>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</si>
  <si>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</si>
  <si>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</si>
  <si>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</si>
  <si>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</si>
  <si>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</si>
  <si>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</si>
  <si>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</si>
  <si>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</si>
  <si>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</si>
  <si>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</si>
  <si>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</si>
  <si>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</si>
  <si>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</si>
  <si>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</si>
  <si>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</si>
  <si>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</si>
  <si>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</si>
  <si>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</si>
  <si>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</si>
  <si>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</si>
  <si>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</si>
  <si>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</si>
  <si>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</si>
  <si>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</si>
  <si>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</si>
  <si>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</si>
  <si>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</si>
  <si>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</si>
  <si>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</si>
  <si>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</si>
  <si>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</si>
  <si>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</si>
  <si>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</si>
  <si>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</si>
  <si>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</si>
  <si>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</si>
  <si>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</si>
  <si>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</si>
  <si>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</si>
  <si>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</si>
  <si>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</si>
  <si>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</si>
  <si>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</si>
  <si>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</si>
  <si>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</si>
  <si>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</si>
  <si>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</si>
  <si>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</si>
  <si>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</si>
  <si>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</si>
  <si>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</si>
  <si>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</si>
  <si>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</si>
  <si>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</si>
  <si>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</si>
  <si>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</si>
  <si>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</si>
  <si>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</si>
  <si>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</si>
  <si>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</si>
  <si>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</si>
  <si>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</si>
  <si>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</si>
  <si>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</si>
  <si>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</si>
  <si>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</si>
  <si>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</si>
  <si>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</si>
  <si>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</si>
  <si>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</si>
  <si>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</si>
  <si>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</si>
  <si>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</si>
  <si>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</si>
  <si>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</si>
  <si>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</si>
  <si>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</si>
  <si>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</si>
  <si>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</si>
  <si>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</si>
  <si>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</si>
  <si>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</si>
  <si>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</si>
  <si>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</si>
  <si>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</si>
  <si>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</si>
  <si>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</si>
  <si>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</si>
  <si>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</si>
  <si>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</si>
  <si>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</si>
  <si>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</si>
  <si>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</si>
  <si>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</si>
  <si>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</si>
  <si>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</si>
  <si>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</si>
  <si>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</si>
  <si>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</si>
  <si>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</si>
  <si>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</si>
  <si>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</si>
  <si>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</si>
  <si>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</si>
  <si>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</si>
  <si>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</si>
  <si>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</si>
  <si>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</si>
  <si>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</si>
  <si>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</si>
  <si>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</si>
  <si>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</si>
  <si>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</si>
  <si>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</si>
  <si>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</si>
  <si>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</si>
  <si>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</si>
  <si>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</si>
  <si>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</si>
  <si>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</si>
  <si>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</si>
  <si>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</si>
  <si>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</si>
  <si>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</si>
  <si>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</si>
  <si>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</si>
  <si>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</si>
  <si>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</si>
  <si>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</si>
  <si>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</si>
  <si>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</si>
  <si>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</si>
  <si>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</si>
  <si>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</si>
  <si>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</si>
  <si>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</si>
  <si>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</si>
  <si>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</si>
  <si>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</si>
  <si>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</si>
  <si>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</si>
  <si>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</si>
  <si>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</si>
  <si>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</si>
  <si>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</si>
  <si>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</si>
  <si>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</si>
  <si>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</si>
  <si>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</si>
  <si>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</si>
  <si>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</si>
  <si>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</si>
  <si>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</si>
  <si>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</si>
  <si>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</si>
  <si>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</si>
  <si>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</si>
  <si>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</si>
  <si>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</si>
  <si>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</si>
  <si>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</si>
  <si>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</si>
  <si>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</si>
  <si>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</si>
  <si>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</si>
  <si>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</si>
  <si>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</si>
  <si>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</si>
  <si>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</si>
  <si>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</si>
  <si>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</si>
  <si>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</si>
  <si>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</si>
  <si>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</si>
  <si>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</si>
  <si>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</si>
  <si>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</si>
  <si>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</si>
  <si>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</si>
  <si>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</si>
  <si>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</si>
  <si>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</si>
  <si>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</si>
  <si>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</si>
  <si>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</si>
  <si>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</si>
  <si>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</si>
  <si>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</si>
  <si>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</si>
  <si>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</si>
  <si>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</si>
  <si>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</si>
  <si>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</si>
  <si>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</si>
  <si>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</si>
  <si>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</si>
  <si>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</si>
  <si>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</si>
  <si>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</si>
  <si>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</si>
  <si>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</si>
  <si>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</si>
  <si>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</si>
  <si>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</si>
  <si>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</si>
  <si>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</si>
  <si>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</si>
  <si>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</si>
  <si>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</si>
  <si>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</si>
  <si>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</si>
  <si>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</si>
  <si>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</si>
  <si>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</si>
  <si>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</si>
  <si>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</si>
  <si>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</si>
  <si>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</si>
  <si>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</si>
  <si>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</si>
  <si>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</si>
  <si>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</si>
  <si>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</si>
  <si>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</si>
  <si>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</si>
  <si>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</si>
  <si>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</si>
  <si>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</si>
  <si>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</si>
  <si>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</si>
  <si>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</si>
  <si>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</si>
  <si>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</si>
  <si>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</si>
  <si>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</si>
  <si>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</si>
  <si>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</si>
  <si>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</si>
  <si>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</si>
  <si>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</si>
  <si>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</si>
  <si>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</si>
  <si>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</si>
  <si>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</si>
  <si>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</si>
  <si>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</si>
  <si>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</si>
  <si>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</si>
  <si>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</si>
  <si>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</si>
  <si>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</si>
  <si>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</si>
  <si>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</si>
  <si>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</si>
  <si>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</si>
  <si>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</si>
  <si>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</si>
  <si>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</si>
  <si>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</si>
  <si>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</si>
  <si>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</si>
  <si>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</si>
  <si>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</si>
  <si>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</si>
  <si>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</si>
  <si>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</si>
  <si>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</si>
  <si>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</si>
  <si>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</si>
  <si>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</si>
  <si>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</si>
  <si>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</si>
  <si>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</si>
  <si>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</si>
  <si>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</si>
  <si>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</si>
  <si>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</si>
  <si>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</si>
  <si>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</si>
  <si>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</si>
  <si>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</si>
  <si>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</si>
  <si>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</si>
  <si>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</si>
  <si>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</si>
  <si>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</si>
  <si>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</si>
  <si>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</si>
  <si>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</si>
  <si>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</si>
  <si>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</si>
  <si>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</si>
  <si>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</si>
  <si>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</si>
  <si>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</si>
  <si>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</si>
  <si>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</si>
  <si>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</si>
  <si>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</si>
  <si>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</si>
  <si>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</si>
  <si>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</si>
  <si>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</si>
  <si>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</si>
  <si>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</si>
  <si>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</si>
  <si>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</si>
  <si>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</si>
  <si>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</si>
  <si>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</si>
  <si>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</si>
  <si>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</si>
  <si>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</si>
  <si>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</si>
  <si>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</si>
  <si>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</si>
  <si>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</si>
  <si>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</si>
  <si>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</si>
  <si>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</si>
  <si>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</si>
  <si>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</si>
  <si>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</si>
  <si>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</si>
  <si>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</si>
  <si>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</si>
  <si>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</si>
  <si>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</si>
  <si>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</si>
  <si>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</si>
  <si>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</si>
  <si>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</si>
  <si>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</si>
  <si>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</si>
  <si>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</si>
  <si>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</si>
  <si>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</si>
  <si>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</si>
  <si>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</si>
  <si>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</si>
  <si>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</si>
  <si>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</si>
  <si>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</si>
  <si>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</si>
  <si>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</si>
  <si>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</si>
  <si>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</si>
  <si>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</si>
  <si>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</si>
  <si>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</si>
  <si>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</si>
  <si>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</si>
  <si>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</si>
  <si>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</si>
  <si>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</si>
  <si>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</si>
  <si>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</si>
  <si>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</si>
  <si>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</si>
  <si>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</si>
  <si>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</si>
  <si>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</si>
  <si>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</si>
  <si>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</si>
  <si>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</si>
  <si>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</si>
  <si>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</si>
  <si>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</si>
  <si>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</si>
  <si>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</si>
  <si>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</si>
  <si>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</si>
  <si>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</si>
  <si>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</si>
  <si>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</si>
  <si>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</si>
  <si>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</si>
  <si>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</si>
  <si>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</si>
  <si>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</si>
  <si>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</si>
  <si>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</si>
  <si>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</si>
  <si>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</si>
  <si>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</si>
  <si>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</si>
  <si>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</si>
  <si>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</si>
  <si>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</si>
  <si>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</si>
  <si>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</si>
  <si>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</si>
  <si>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</si>
  <si>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</si>
  <si>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</si>
  <si>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</si>
  <si>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</si>
  <si>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</si>
  <si>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</si>
  <si>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</si>
  <si>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</si>
  <si>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</si>
  <si>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</si>
  <si>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</si>
  <si>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</si>
  <si>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</si>
  <si>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</si>
  <si>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</si>
  <si>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</si>
  <si>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</si>
  <si>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</si>
  <si>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</si>
  <si>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</si>
  <si>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</si>
  <si>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</si>
  <si>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</si>
  <si>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</si>
  <si>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</si>
  <si>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</si>
  <si>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</si>
  <si>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</si>
  <si>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</si>
  <si>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</si>
  <si>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</si>
  <si>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</si>
  <si>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</si>
  <si>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</si>
  <si>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</si>
  <si>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</si>
  <si>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</si>
  <si>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</si>
  <si>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</si>
  <si>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</si>
  <si>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</si>
  <si>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</si>
  <si>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</si>
  <si>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</si>
  <si>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</si>
  <si>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</si>
  <si>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</si>
  <si>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</si>
  <si>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</si>
  <si>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</si>
  <si>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</si>
  <si>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</si>
  <si>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</si>
  <si>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</si>
  <si>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</si>
  <si>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</si>
  <si>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</si>
  <si>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</si>
  <si>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</si>
  <si>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</si>
  <si>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</si>
  <si>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</si>
  <si>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</si>
  <si>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</si>
  <si>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</si>
  <si>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</si>
  <si>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</si>
  <si>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</si>
  <si>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</si>
  <si>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</si>
  <si>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</si>
  <si>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</si>
  <si>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</si>
  <si>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</si>
  <si>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</si>
  <si>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</si>
  <si>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</si>
  <si>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</si>
  <si>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</si>
  <si>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</si>
  <si>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</si>
  <si>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</si>
  <si>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</si>
  <si>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</si>
  <si>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</si>
  <si>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</si>
  <si>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</si>
  <si>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</si>
  <si>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</si>
  <si>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</si>
  <si>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</si>
  <si>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</si>
  <si>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</si>
  <si>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</si>
  <si>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</si>
  <si>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</si>
  <si>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</si>
  <si>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</si>
  <si>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</si>
  <si>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</si>
  <si>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</si>
  <si>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</si>
  <si>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</si>
  <si>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</si>
  <si>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</si>
  <si>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</si>
  <si>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</si>
  <si>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</si>
  <si>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</si>
  <si>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</si>
  <si>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</si>
  <si>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</si>
  <si>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</si>
  <si>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</si>
  <si>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</si>
  <si>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</si>
  <si>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</si>
  <si>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</si>
  <si>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</si>
  <si>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</si>
  <si>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</si>
  <si>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</si>
  <si>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</si>
  <si>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</si>
  <si>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</si>
  <si>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</si>
  <si>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</si>
  <si>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</si>
  <si>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</si>
  <si>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</si>
  <si>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</si>
  <si>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</si>
  <si>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</si>
  <si>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</si>
  <si>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</si>
  <si>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</si>
  <si>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</si>
  <si>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</si>
  <si>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</si>
  <si>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</si>
  <si>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</si>
  <si>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</si>
  <si>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</si>
  <si>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</si>
  <si>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</si>
  <si>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</si>
  <si>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</si>
  <si>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</si>
  <si>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</si>
  <si>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</si>
  <si>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</si>
  <si>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</si>
  <si>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</si>
  <si>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</si>
  <si>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</si>
  <si>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</si>
  <si>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</si>
  <si>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</si>
  <si>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</si>
  <si>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</si>
  <si>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</si>
  <si>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</si>
  <si>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</si>
  <si>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</si>
  <si>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</si>
  <si>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</si>
  <si>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</si>
  <si>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</si>
  <si>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</si>
  <si>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</si>
  <si>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</si>
  <si>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</si>
  <si>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</si>
  <si>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</si>
  <si>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</si>
  <si>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</si>
  <si>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</si>
  <si>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</si>
  <si>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</si>
  <si>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</si>
  <si>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</si>
  <si>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</si>
  <si>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</si>
  <si>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</si>
  <si>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</si>
  <si>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</si>
  <si>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</si>
  <si>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</si>
  <si>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</si>
  <si>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</si>
  <si>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</si>
  <si>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</si>
  <si>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</si>
  <si>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</si>
  <si>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</si>
  <si>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</si>
  <si>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</si>
  <si>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</si>
  <si>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</si>
  <si>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</si>
  <si>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</si>
  <si>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</si>
  <si>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</si>
  <si>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</si>
  <si>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</si>
  <si>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</si>
  <si>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</si>
  <si>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</si>
  <si>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</si>
  <si>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</si>
  <si>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</si>
  <si>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</si>
  <si>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</si>
  <si>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</si>
  <si>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</si>
  <si>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</si>
  <si>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</si>
  <si>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</si>
  <si>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</si>
  <si>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</si>
  <si>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</si>
  <si>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</si>
  <si>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</si>
  <si>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</si>
  <si>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</si>
  <si>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</si>
  <si>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</si>
  <si>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</si>
  <si>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</si>
  <si>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</si>
  <si>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</si>
  <si>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</si>
  <si>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</si>
  <si>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</si>
  <si>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</si>
  <si>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</si>
  <si>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</si>
  <si>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</si>
  <si>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</si>
  <si>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</si>
  <si>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</si>
  <si>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</si>
  <si>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</si>
  <si>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</si>
  <si>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</si>
  <si>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</si>
  <si>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</si>
  <si>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</si>
  <si>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</si>
  <si>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</si>
  <si>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</si>
  <si>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</si>
  <si>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</si>
  <si>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</si>
  <si>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</si>
  <si>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</si>
  <si>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</si>
  <si>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</si>
  <si>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</si>
  <si>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</si>
  <si>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</si>
  <si>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</si>
  <si>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</si>
  <si>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</si>
  <si>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</si>
  <si>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</si>
  <si>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</si>
  <si>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</si>
  <si>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</si>
  <si>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</si>
  <si>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</si>
  <si>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</si>
  <si>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</si>
  <si>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</si>
  <si>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</si>
  <si>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</si>
  <si>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</si>
  <si>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</si>
  <si>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</si>
  <si>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</si>
  <si>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</si>
  <si>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</si>
  <si>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</si>
  <si>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</si>
  <si>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</si>
  <si>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</si>
  <si>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</si>
  <si>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</si>
  <si>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</si>
  <si>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</si>
  <si>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</si>
  <si>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</si>
  <si>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</si>
  <si>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</si>
  <si>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</si>
  <si>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</si>
  <si>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</si>
  <si>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</si>
  <si>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</si>
  <si>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</si>
  <si>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</si>
  <si>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</si>
  <si>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</si>
  <si>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</si>
  <si>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</si>
  <si>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</si>
  <si>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</si>
  <si>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</si>
  <si>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</si>
  <si>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</si>
  <si>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</si>
  <si>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</si>
  <si>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</si>
  <si>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</si>
  <si>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</si>
  <si>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</si>
  <si>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</si>
  <si>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</si>
  <si>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</si>
  <si>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</si>
  <si>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</si>
  <si>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</si>
  <si>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</si>
  <si>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</si>
  <si>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</si>
  <si>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</si>
  <si>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</si>
  <si>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</si>
  <si>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</si>
  <si>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</si>
  <si>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</si>
  <si>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</si>
  <si>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</si>
  <si>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</si>
  <si>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</si>
  <si>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</si>
  <si>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</si>
  <si>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</si>
  <si>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</si>
  <si>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</si>
  <si>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</si>
  <si>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</si>
  <si>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</si>
  <si>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</si>
  <si>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</si>
  <si>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</si>
  <si>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</si>
  <si>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</si>
  <si>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</si>
  <si>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</si>
  <si>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</si>
  <si>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</si>
  <si>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</si>
  <si>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</si>
  <si>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</si>
  <si>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</si>
  <si>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</si>
  <si>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</si>
  <si>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</si>
  <si>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</si>
  <si>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</si>
  <si>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</si>
  <si>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</si>
  <si>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</si>
  <si>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</si>
  <si>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</si>
  <si>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</si>
  <si>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</si>
  <si>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</si>
  <si>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</si>
  <si>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</si>
  <si>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</si>
  <si>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</si>
  <si>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</si>
  <si>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</si>
  <si>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</si>
  <si>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</si>
  <si>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</si>
  <si>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</si>
  <si>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</si>
  <si>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</si>
  <si>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</si>
  <si>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</si>
  <si>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</si>
  <si>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</si>
  <si>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</si>
  <si>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</si>
  <si>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</si>
  <si>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</si>
  <si>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</si>
  <si>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</si>
  <si>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</si>
  <si>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</si>
  <si>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</si>
  <si>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</si>
  <si>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</si>
  <si>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</si>
  <si>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</si>
  <si>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</si>
  <si>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</si>
  <si>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</si>
  <si>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</si>
  <si>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</si>
  <si>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</si>
  <si>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</si>
  <si>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</si>
  <si>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</si>
  <si>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</si>
  <si>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</si>
  <si>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</si>
  <si>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</si>
  <si>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</si>
  <si>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</si>
  <si>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</si>
  <si>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</si>
  <si>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</si>
  <si>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</si>
  <si>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</si>
  <si>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</si>
  <si>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</si>
  <si>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</si>
  <si>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</si>
  <si>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</si>
  <si>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</si>
  <si>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</si>
  <si>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</si>
  <si>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</si>
  <si>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</si>
  <si>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</si>
  <si>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</si>
  <si>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</si>
  <si>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</si>
  <si>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</si>
  <si>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</si>
  <si>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</si>
  <si>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</si>
  <si>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</si>
  <si>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</si>
  <si>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</si>
  <si>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</si>
  <si>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</si>
  <si>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</si>
  <si>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</si>
  <si>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</si>
  <si>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</si>
  <si>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</si>
  <si>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</si>
  <si>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</si>
  <si>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</si>
  <si>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</si>
  <si>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</si>
  <si>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</si>
  <si>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</si>
  <si>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</si>
  <si>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</si>
  <si>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</si>
  <si>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</si>
  <si>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</si>
  <si>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</si>
  <si>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</si>
  <si>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</si>
  <si>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</si>
  <si>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</si>
  <si>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</si>
  <si>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</si>
  <si>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</si>
  <si>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</si>
  <si>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</si>
  <si>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</si>
  <si>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</si>
  <si>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</si>
  <si>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</si>
  <si>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</si>
  <si>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</si>
  <si>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</si>
  <si>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</si>
  <si>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</si>
  <si>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</si>
  <si>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</si>
  <si>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</si>
  <si>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</si>
  <si>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</si>
  <si>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</si>
  <si>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</si>
  <si>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</si>
  <si>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</si>
  <si>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</si>
  <si>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</si>
  <si>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</si>
  <si>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</si>
  <si>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</si>
  <si>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</si>
  <si>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</si>
  <si>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</si>
  <si>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</si>
  <si>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</si>
  <si>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</si>
  <si>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</si>
  <si>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</si>
  <si>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</si>
  <si>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</si>
  <si>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</si>
  <si>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</si>
  <si>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</si>
  <si>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</si>
  <si>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</si>
  <si>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</si>
  <si>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</si>
  <si>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</si>
  <si>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</si>
  <si>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</si>
  <si>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</si>
  <si>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</si>
  <si>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</si>
  <si>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</si>
  <si>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</si>
  <si>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</si>
  <si>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</si>
  <si>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</si>
  <si>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</si>
  <si>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</si>
  <si>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</si>
  <si>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</si>
  <si>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</si>
  <si>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</si>
  <si>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</si>
  <si>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</si>
  <si>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</si>
  <si>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</si>
  <si>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</si>
  <si>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</si>
  <si>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</si>
  <si>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</si>
  <si>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</si>
  <si>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</si>
  <si>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</si>
  <si>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</si>
  <si>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</si>
  <si>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</si>
  <si>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</si>
  <si>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</si>
  <si>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</si>
  <si>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</si>
  <si>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</si>
  <si>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</si>
  <si>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</si>
  <si>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</si>
  <si>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</si>
  <si>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</si>
  <si>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</si>
  <si>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</si>
  <si>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</si>
  <si>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</si>
  <si>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</si>
  <si>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</si>
  <si>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</si>
  <si>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</si>
  <si>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</si>
  <si>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</si>
  <si>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</si>
  <si>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</si>
  <si>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</si>
  <si>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</si>
  <si>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</si>
  <si>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</si>
  <si>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</si>
  <si>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</si>
  <si>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</si>
  <si>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</si>
  <si>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</si>
  <si>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</si>
  <si>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</si>
  <si>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</si>
  <si>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</si>
  <si>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</si>
  <si>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</si>
  <si>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</si>
  <si>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</si>
  <si>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</si>
  <si>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</si>
  <si>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</si>
  <si>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</si>
  <si>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</si>
  <si>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</si>
  <si>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</si>
  <si>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</si>
  <si>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</si>
  <si>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</si>
  <si>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</si>
  <si>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</si>
  <si>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</si>
  <si>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</si>
  <si>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</si>
  <si>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</si>
  <si>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</si>
  <si>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</si>
  <si>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</si>
  <si>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</si>
  <si>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</si>
  <si>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</si>
  <si>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</si>
  <si>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</si>
  <si>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</si>
  <si>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</si>
  <si>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</si>
  <si>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</si>
  <si>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</si>
  <si>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</si>
  <si>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</si>
  <si>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</si>
  <si>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</si>
  <si>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</si>
  <si>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</si>
  <si>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</si>
  <si>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</si>
  <si>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</si>
  <si>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</si>
  <si>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</si>
  <si>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</si>
  <si>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</si>
  <si>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</si>
  <si>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</si>
  <si>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</si>
  <si>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</si>
  <si>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</si>
  <si>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</si>
  <si>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</si>
  <si>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</si>
  <si>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</si>
  <si>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</si>
  <si>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</si>
  <si>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</si>
  <si>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</si>
  <si>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</si>
  <si>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</si>
  <si>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</si>
  <si>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</si>
  <si>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</si>
  <si>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</si>
  <si>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</si>
  <si>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</si>
  <si>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</si>
  <si>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</si>
  <si>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</si>
  <si>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</si>
  <si>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</si>
  <si>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</si>
  <si>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</si>
  <si>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</si>
  <si>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</si>
  <si>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</si>
  <si>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</si>
  <si>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</si>
  <si>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</si>
  <si>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</si>
  <si>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</si>
  <si>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</si>
  <si>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</si>
  <si>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</si>
  <si>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</si>
  <si>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</si>
  <si>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</si>
  <si>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</si>
  <si>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</si>
  <si>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</si>
  <si>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</si>
  <si>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</si>
  <si>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</si>
  <si>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</si>
  <si>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</si>
  <si>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</si>
  <si>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</si>
  <si>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</si>
  <si>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</si>
  <si>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</si>
  <si>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</si>
  <si>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</si>
  <si>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</si>
  <si>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</si>
  <si>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</si>
  <si>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</si>
  <si>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</si>
  <si>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</si>
  <si>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</si>
  <si>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</si>
  <si>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</si>
  <si>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</si>
  <si>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</si>
  <si>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</si>
  <si>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</si>
  <si>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</si>
  <si>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</si>
  <si>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</si>
  <si>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</si>
  <si>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</si>
  <si>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</si>
  <si>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</si>
  <si>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</si>
  <si>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</si>
  <si>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</si>
  <si>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</si>
  <si>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</si>
  <si>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</si>
  <si>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</si>
  <si>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</si>
  <si>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</si>
  <si>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</si>
  <si>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</si>
  <si>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</si>
  <si>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</si>
  <si>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</si>
  <si>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</si>
  <si>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</si>
  <si>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</si>
  <si>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</si>
  <si>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</si>
  <si>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</si>
  <si>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</si>
  <si>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</si>
  <si>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</si>
  <si>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</si>
  <si>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</si>
  <si>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</si>
  <si>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</si>
  <si>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</si>
  <si>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</si>
  <si>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</si>
  <si>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</si>
  <si>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</si>
  <si>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</si>
  <si>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</si>
  <si>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</si>
  <si>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</si>
  <si>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</si>
  <si>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</si>
  <si>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</si>
  <si>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</si>
  <si>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</si>
  <si>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</si>
  <si>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</si>
  <si>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</si>
  <si>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</si>
  <si>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</si>
  <si>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</si>
  <si>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</si>
  <si>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</si>
  <si>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</si>
  <si>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</si>
  <si>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</si>
  <si>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</si>
  <si>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</si>
  <si>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</si>
  <si>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</si>
  <si>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</si>
  <si>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</si>
  <si>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</si>
  <si>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</si>
  <si>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</si>
  <si>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</si>
  <si>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</si>
  <si>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</si>
  <si>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</si>
  <si>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</si>
  <si>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</si>
  <si>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</si>
  <si>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</si>
  <si>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</si>
  <si>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</si>
  <si>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</si>
  <si>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</si>
  <si>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</si>
  <si>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</si>
  <si>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</si>
  <si>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</si>
  <si>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</si>
  <si>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</si>
  <si>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</si>
  <si>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</si>
  <si>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</si>
  <si>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</si>
  <si>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</si>
  <si>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</si>
  <si>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</si>
  <si>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</si>
  <si>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</si>
  <si>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</si>
  <si>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</si>
  <si>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</si>
  <si>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</si>
  <si>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</si>
  <si>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</si>
  <si>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</si>
  <si>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</si>
  <si>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</si>
  <si>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</si>
  <si>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</si>
  <si>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</si>
  <si>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</si>
  <si>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</si>
  <si>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</si>
  <si>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</si>
  <si>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</si>
  <si>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</si>
  <si>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</si>
  <si>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</si>
  <si>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</si>
  <si>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</si>
  <si>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</si>
  <si>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</si>
  <si>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</si>
  <si>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</si>
  <si>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</si>
  <si>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</si>
  <si>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</si>
  <si>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</si>
  <si>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</si>
  <si>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</si>
  <si>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</si>
  <si>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</si>
  <si>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</si>
  <si>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</si>
  <si>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</si>
  <si>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</si>
  <si>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</si>
  <si>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</si>
  <si>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</si>
  <si>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</si>
  <si>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</si>
  <si>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</si>
  <si>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</si>
  <si>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</si>
  <si>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</si>
  <si>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</si>
  <si>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</si>
  <si>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</si>
  <si>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</si>
  <si>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</si>
  <si>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</si>
  <si>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</si>
  <si>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</si>
  <si>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</si>
  <si>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</si>
  <si>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</si>
  <si>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</si>
  <si>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</si>
  <si>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</si>
  <si>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</si>
  <si>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</si>
  <si>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</si>
  <si>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</si>
  <si>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</si>
  <si>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</si>
  <si>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</si>
  <si>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</si>
  <si>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</si>
  <si>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</si>
  <si>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</si>
  <si>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</si>
  <si>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</si>
  <si>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</si>
  <si>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</si>
  <si>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</si>
  <si>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</si>
  <si>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</si>
  <si>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</si>
  <si>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</si>
  <si>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</si>
  <si>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</si>
  <si>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</si>
  <si>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</si>
  <si>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</si>
  <si>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</si>
  <si>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</si>
  <si>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</si>
  <si>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</si>
  <si>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</si>
  <si>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</si>
  <si>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</si>
  <si>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</si>
  <si>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</si>
  <si>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</si>
  <si>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</si>
  <si>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</si>
  <si>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</si>
  <si>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</si>
  <si>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</si>
  <si>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</si>
  <si>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</si>
  <si>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</si>
  <si>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</si>
  <si>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</si>
  <si>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</si>
  <si>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</si>
  <si>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</si>
  <si>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</si>
  <si>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</si>
  <si>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</si>
  <si>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</si>
  <si>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</si>
  <si>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</si>
  <si>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</si>
  <si>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</si>
  <si>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</si>
  <si>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</si>
  <si>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</si>
  <si>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</si>
  <si>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</si>
  <si>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</si>
  <si>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</si>
  <si>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</si>
  <si>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</si>
  <si>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</si>
  <si>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</si>
  <si>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</si>
  <si>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</si>
  <si>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</si>
  <si>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</si>
  <si>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</si>
  <si>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</si>
  <si>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</si>
  <si>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</si>
  <si>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</si>
  <si>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</si>
  <si>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</si>
  <si>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</si>
  <si>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</si>
  <si>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</si>
  <si>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</si>
  <si>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</si>
  <si>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</si>
  <si>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</si>
  <si>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</si>
  <si>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</si>
  <si>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</si>
  <si>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</si>
  <si>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</si>
  <si>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</si>
  <si>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</si>
  <si>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</si>
  <si>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</si>
  <si>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</si>
  <si>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</si>
  <si>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</si>
  <si>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</si>
  <si>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</si>
  <si>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</si>
  <si>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</si>
  <si>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</si>
  <si>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</si>
  <si>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</si>
  <si>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</si>
  <si>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</si>
  <si>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</si>
  <si>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</si>
  <si>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</si>
  <si>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</si>
  <si>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</si>
  <si>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</si>
  <si>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</si>
  <si>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</si>
  <si>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</si>
  <si>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</si>
  <si>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</si>
  <si>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</si>
  <si>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</si>
  <si>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</si>
  <si>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</si>
  <si>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</si>
  <si>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</si>
  <si>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</si>
  <si>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</si>
  <si>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</si>
  <si>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</si>
  <si>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</si>
  <si>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</si>
  <si>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</si>
  <si>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</si>
  <si>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</si>
  <si>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</si>
  <si>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</si>
  <si>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</si>
  <si>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</si>
  <si>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</si>
  <si>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</si>
  <si>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</si>
  <si>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</si>
  <si>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</si>
  <si>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</si>
  <si>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</si>
  <si>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</si>
  <si>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</si>
  <si>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</si>
  <si>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</si>
  <si>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</si>
  <si>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</si>
  <si>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</si>
  <si>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</si>
  <si>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</si>
  <si>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</si>
  <si>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</si>
  <si>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</si>
  <si>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</si>
  <si>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</si>
  <si>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</si>
  <si>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</si>
  <si>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</si>
  <si>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</si>
  <si>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</si>
  <si>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</si>
  <si>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</si>
  <si>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</si>
  <si>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</si>
  <si>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</si>
  <si>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</si>
  <si>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</si>
  <si>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</si>
  <si>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</si>
  <si>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</si>
  <si>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</si>
  <si>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</si>
  <si>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</si>
  <si>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</si>
  <si>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</si>
  <si>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</si>
  <si>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</si>
  <si>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</si>
  <si>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</si>
  <si>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</si>
  <si>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</si>
  <si>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</si>
  <si>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</si>
  <si>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</si>
  <si>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</si>
  <si>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</si>
  <si>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</si>
  <si>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</si>
  <si>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</si>
  <si>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</si>
  <si>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</si>
  <si>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</si>
  <si>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</si>
  <si>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</si>
  <si>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</si>
  <si>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</si>
  <si>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</si>
  <si>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</si>
  <si>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</si>
  <si>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</si>
  <si>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</si>
  <si>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</si>
  <si>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</si>
  <si>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</si>
  <si>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</si>
  <si>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</si>
  <si>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</si>
  <si>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</si>
  <si>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</si>
  <si>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</si>
  <si>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</si>
  <si>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</si>
  <si>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</si>
  <si>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</si>
  <si>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</si>
  <si>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</si>
  <si>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</si>
  <si>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</si>
  <si>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</si>
  <si>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</si>
  <si>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</si>
  <si>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</si>
  <si>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</si>
  <si>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</si>
  <si>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</si>
  <si>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</si>
  <si>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</si>
  <si>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</si>
  <si>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</si>
  <si>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</si>
  <si>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</si>
  <si>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</si>
  <si>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</si>
  <si>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</si>
  <si>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</si>
  <si>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</si>
  <si>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</si>
  <si>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</si>
  <si>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</si>
  <si>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</si>
  <si>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</si>
  <si>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</si>
  <si>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</si>
  <si>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</si>
  <si>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</si>
  <si>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</si>
  <si>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</si>
  <si>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</si>
  <si>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</si>
  <si>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</si>
  <si>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</si>
  <si>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</si>
  <si>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</si>
  <si>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</si>
  <si>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</si>
  <si>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</si>
  <si>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</si>
  <si>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</si>
  <si>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</si>
  <si>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</si>
  <si>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</si>
  <si>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</si>
  <si>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</si>
  <si>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</si>
  <si>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</si>
  <si>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</si>
  <si>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</si>
  <si>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</si>
  <si>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</si>
  <si>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</si>
  <si>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</si>
  <si>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</si>
  <si>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</si>
  <si>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</si>
  <si>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</si>
  <si>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</si>
  <si>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</si>
  <si>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</si>
  <si>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</si>
  <si>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</si>
  <si>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</si>
  <si>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</si>
  <si>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</si>
  <si>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</si>
  <si>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</si>
  <si>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</si>
  <si>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</si>
  <si>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</si>
  <si>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</si>
  <si>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</si>
  <si>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</si>
  <si>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</si>
  <si>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</si>
  <si>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</si>
  <si>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</si>
  <si>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</si>
  <si>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</si>
  <si>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</si>
  <si>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</si>
  <si>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</si>
  <si>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</si>
  <si>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</si>
  <si>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</si>
  <si>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</si>
  <si>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</si>
  <si>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</si>
  <si>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</si>
  <si>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</si>
  <si>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</si>
  <si>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</si>
  <si>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</si>
  <si>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</si>
  <si>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</si>
  <si>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</si>
  <si>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</si>
  <si>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</si>
  <si>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</si>
  <si>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</si>
  <si>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</si>
  <si>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</si>
  <si>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</si>
  <si>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</si>
  <si>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</si>
  <si>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</si>
  <si>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</si>
  <si>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</si>
  <si>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</si>
  <si>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</si>
  <si>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</si>
  <si>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</si>
  <si>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</si>
  <si>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</si>
  <si>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</si>
  <si>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</si>
  <si>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</si>
  <si>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</si>
  <si>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</si>
  <si>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</si>
  <si>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</si>
  <si>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</si>
  <si>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</si>
  <si>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</si>
  <si>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</si>
  <si>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</si>
  <si>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</si>
  <si>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</si>
  <si>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</si>
  <si>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</si>
  <si>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</si>
  <si>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</si>
  <si>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</si>
  <si>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</si>
  <si>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</si>
  <si>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</si>
  <si>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</si>
  <si>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</si>
  <si>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</si>
  <si>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</si>
  <si>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</si>
  <si>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</si>
  <si>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</si>
  <si>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</si>
  <si>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</si>
  <si>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</si>
  <si>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</si>
  <si>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</si>
  <si>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</si>
  <si>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</si>
  <si>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</si>
  <si>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</si>
  <si>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</si>
  <si>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</si>
  <si>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</si>
  <si>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</si>
  <si>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</si>
  <si>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</si>
  <si>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</si>
  <si>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</si>
  <si>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</si>
  <si>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</si>
  <si>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</si>
  <si>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</si>
  <si>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</si>
  <si>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</si>
  <si>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</si>
  <si>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</si>
  <si>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</si>
  <si>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</si>
  <si>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</si>
  <si>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</si>
  <si>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</si>
  <si>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</si>
  <si>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</si>
  <si>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</si>
  <si>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</si>
  <si>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</si>
  <si>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</si>
  <si>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</si>
  <si>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</si>
  <si>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</si>
  <si>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</si>
  <si>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</si>
  <si>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</si>
  <si>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</si>
  <si>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</si>
  <si>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</si>
  <si>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</si>
  <si>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</si>
  <si>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</si>
  <si>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</si>
  <si>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</si>
  <si>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</si>
  <si>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</si>
  <si>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</si>
  <si>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</si>
  <si>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</si>
  <si>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</si>
  <si>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</si>
  <si>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</si>
  <si>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</si>
  <si>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</si>
  <si>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</si>
  <si>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</si>
  <si>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</si>
  <si>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</si>
  <si>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</si>
  <si>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</si>
  <si>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</si>
  <si>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</si>
  <si>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</si>
  <si>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</si>
  <si>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</si>
  <si>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</si>
  <si>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</si>
  <si>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</si>
  <si>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</si>
  <si>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</si>
  <si>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</si>
  <si>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</si>
  <si>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</si>
  <si>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</si>
  <si>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</si>
  <si>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</si>
  <si>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</si>
  <si>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</si>
  <si>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</si>
  <si>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</si>
  <si>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</si>
  <si>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</si>
  <si>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</si>
  <si>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</si>
  <si>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</si>
  <si>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</si>
  <si>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</si>
  <si>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</si>
  <si>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</si>
  <si>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</si>
  <si>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</si>
  <si>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</si>
  <si>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</si>
  <si>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</si>
  <si>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</si>
  <si>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</si>
  <si>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</si>
  <si>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</si>
  <si>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</si>
  <si>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</si>
  <si>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</si>
  <si>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</si>
  <si>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</si>
  <si>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</si>
  <si>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</si>
  <si>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</si>
  <si>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</si>
  <si>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</si>
  <si>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</si>
  <si>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</si>
  <si>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</si>
  <si>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</si>
  <si>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</si>
  <si>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</si>
  <si>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</si>
  <si>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</si>
  <si>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</si>
  <si>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</si>
  <si>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</si>
  <si>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</si>
  <si>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</si>
  <si>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</si>
  <si>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</si>
  <si>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</si>
  <si>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</si>
  <si>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</si>
  <si>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</si>
  <si>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</si>
  <si>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</si>
  <si>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</si>
  <si>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</si>
  <si>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</si>
  <si>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</si>
  <si>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</si>
  <si>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</si>
  <si>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</si>
  <si>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</si>
  <si>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</si>
  <si>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</si>
  <si>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</si>
  <si>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</si>
  <si>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</si>
  <si>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</si>
  <si>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</si>
  <si>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</si>
  <si>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</si>
  <si>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</si>
  <si>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</si>
  <si>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</si>
  <si>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</si>
  <si>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</si>
  <si>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</si>
  <si>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</si>
  <si>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</si>
  <si>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</si>
  <si>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</si>
  <si>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</si>
  <si>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</si>
  <si>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</si>
  <si>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</si>
  <si>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</si>
  <si>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</si>
  <si>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</si>
  <si>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</si>
  <si>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</si>
  <si>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</si>
  <si>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</si>
  <si>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</si>
  <si>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</si>
  <si>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</si>
  <si>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</si>
  <si>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</si>
  <si>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</si>
  <si>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</si>
  <si>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</si>
  <si>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</si>
  <si>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</si>
  <si>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</si>
  <si>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</si>
  <si>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</si>
  <si>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</si>
  <si>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</si>
  <si>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</si>
  <si>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</si>
  <si>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</si>
  <si>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</si>
  <si>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</si>
  <si>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</si>
  <si>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</si>
  <si>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</si>
  <si>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</si>
  <si>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</si>
  <si>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</si>
  <si>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</si>
  <si>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</si>
  <si>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</si>
  <si>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</si>
  <si>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</si>
  <si>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</si>
  <si>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</si>
  <si>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</si>
  <si>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</si>
  <si>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</si>
  <si>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</si>
  <si>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</si>
  <si>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</si>
  <si>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</si>
  <si>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</si>
  <si>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</si>
  <si>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</si>
  <si>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</si>
  <si>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</si>
  <si>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</si>
  <si>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</si>
  <si>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</si>
  <si>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</si>
  <si>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</si>
  <si>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</si>
  <si>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</si>
  <si>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</si>
  <si>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</si>
  <si>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</si>
  <si>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</si>
  <si>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</si>
  <si>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</si>
  <si>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</si>
  <si>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</si>
  <si>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</si>
  <si>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</si>
  <si>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</si>
  <si>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</si>
  <si>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</si>
  <si>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</si>
  <si>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</si>
  <si>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</si>
  <si>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</si>
  <si>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</si>
  <si>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</si>
  <si>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</si>
  <si>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</si>
  <si>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</si>
  <si>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</si>
  <si>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</si>
  <si>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</si>
  <si>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</si>
  <si>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</si>
  <si>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</si>
  <si>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</si>
  <si>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</si>
  <si>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</si>
  <si>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</si>
  <si>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</si>
  <si>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</si>
  <si>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</si>
  <si>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</si>
  <si>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</si>
  <si>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</si>
  <si>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</si>
  <si>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</si>
  <si>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</si>
  <si>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</si>
  <si>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</si>
  <si>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</si>
  <si>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</si>
  <si>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</si>
  <si>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</si>
  <si>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</si>
  <si>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</si>
  <si>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</si>
  <si>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</si>
  <si>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</si>
  <si>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</si>
  <si>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</si>
  <si>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</si>
  <si>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</si>
  <si>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</si>
  <si>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</si>
  <si>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</si>
  <si>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</si>
  <si>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</si>
  <si>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</si>
  <si>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</si>
  <si>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</si>
  <si>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</si>
  <si>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</si>
  <si>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</si>
  <si>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</si>
  <si>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</si>
  <si>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</si>
  <si>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</si>
  <si>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</si>
  <si>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</si>
  <si>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</si>
  <si>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</si>
  <si>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</si>
  <si>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</si>
  <si>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</si>
  <si>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</si>
  <si>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</si>
  <si>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</si>
  <si>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</si>
  <si>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</si>
  <si>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</si>
  <si>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</si>
  <si>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</si>
  <si>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</si>
  <si>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</si>
  <si>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</si>
  <si>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</si>
  <si>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</si>
  <si>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</si>
  <si>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</si>
  <si>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</si>
  <si>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</si>
  <si>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</si>
  <si>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</si>
  <si>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</si>
  <si>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</si>
  <si>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</si>
  <si>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</si>
  <si>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</si>
  <si>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</si>
  <si>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</si>
  <si>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</si>
  <si>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</si>
  <si>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</si>
  <si>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</si>
  <si>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</si>
  <si>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</si>
  <si>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</si>
  <si>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</si>
  <si>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</si>
  <si>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</si>
  <si>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</si>
  <si>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</si>
  <si>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</si>
  <si>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</si>
  <si>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</si>
  <si>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</si>
  <si>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</si>
  <si>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</si>
  <si>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</si>
  <si>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</si>
  <si>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</si>
  <si>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</si>
  <si>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</si>
  <si>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</si>
  <si>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</si>
  <si>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</si>
  <si>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</si>
  <si>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</si>
  <si>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</si>
  <si>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</si>
  <si>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</si>
  <si>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</si>
  <si>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</si>
  <si>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</si>
  <si>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</si>
  <si>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</si>
  <si>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</si>
  <si>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</si>
  <si>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</si>
  <si>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</si>
  <si>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</si>
  <si>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</si>
  <si>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</si>
  <si>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</si>
  <si>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</si>
  <si>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</si>
  <si>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</si>
  <si>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</si>
  <si>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</si>
  <si>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</si>
  <si>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</si>
  <si>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</si>
  <si>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</si>
  <si>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</si>
  <si>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</si>
  <si>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</si>
  <si>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</si>
  <si>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</si>
  <si>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</si>
  <si>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</si>
  <si>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</si>
  <si>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</si>
  <si>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</si>
  <si>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</si>
  <si>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</si>
  <si>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</si>
  <si>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</si>
  <si>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</si>
  <si>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</si>
  <si>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</si>
  <si>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</si>
  <si>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</si>
  <si>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</si>
  <si>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</si>
  <si>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</si>
  <si>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</si>
  <si>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</si>
  <si>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</si>
  <si>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</si>
  <si>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</si>
  <si>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</si>
  <si>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</si>
  <si>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</si>
  <si>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</si>
  <si>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</si>
  <si>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</si>
  <si>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</si>
  <si>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</si>
  <si>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</si>
  <si>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</si>
  <si>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</si>
  <si>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</si>
  <si>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</si>
  <si>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</si>
  <si>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</si>
  <si>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</si>
  <si>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</si>
  <si>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</si>
  <si>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</si>
  <si>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</si>
  <si>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</si>
  <si>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</si>
  <si>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</si>
  <si>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</si>
  <si>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</si>
  <si>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</si>
  <si>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</si>
  <si>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</si>
  <si>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</si>
  <si>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</si>
  <si>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</si>
  <si>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</si>
  <si>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</si>
  <si>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</si>
  <si>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</si>
  <si>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</si>
  <si>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</si>
  <si>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</si>
  <si>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</si>
  <si>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</si>
  <si>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</si>
  <si>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</si>
  <si>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</si>
  <si>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</si>
  <si>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</si>
  <si>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</si>
  <si>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</si>
  <si>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</si>
  <si>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</si>
  <si>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</si>
  <si>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</si>
  <si>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</si>
  <si>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</si>
  <si>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</si>
  <si>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</si>
  <si>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</si>
  <si>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</si>
  <si>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</si>
  <si>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</si>
  <si>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</si>
  <si>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</si>
  <si>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</si>
  <si>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</si>
  <si>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</si>
  <si>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</si>
  <si>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</si>
  <si>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</si>
  <si>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</si>
  <si>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</si>
  <si>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</si>
  <si>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</si>
  <si>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</si>
  <si>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</si>
  <si>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</si>
  <si>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</si>
  <si>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</si>
  <si>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</si>
  <si>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</si>
  <si>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</si>
  <si>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</si>
  <si>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</si>
  <si>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</si>
  <si>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</si>
  <si>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</si>
  <si>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</si>
  <si>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</si>
  <si>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</si>
  <si>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</si>
  <si>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</si>
  <si>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</si>
  <si>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</si>
  <si>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</si>
  <si>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</si>
  <si>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</si>
  <si>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</si>
  <si>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</si>
  <si>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</si>
  <si>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</si>
  <si>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</si>
  <si>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</si>
  <si>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</si>
  <si>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</si>
  <si>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</si>
  <si>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</si>
  <si>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</si>
  <si>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</si>
  <si>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</si>
  <si>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</si>
  <si>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</si>
  <si>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</si>
  <si>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</si>
  <si>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</si>
  <si>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</si>
  <si>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</si>
  <si>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</si>
  <si>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</si>
  <si>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</si>
  <si>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</si>
  <si>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</si>
  <si>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</si>
  <si>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</si>
  <si>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</si>
  <si>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</si>
  <si>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</si>
  <si>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</si>
  <si>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</si>
  <si>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</si>
  <si>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</si>
  <si>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</si>
  <si>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</si>
  <si>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</si>
  <si>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</si>
  <si>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</si>
  <si>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</si>
  <si>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</si>
  <si>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</si>
  <si>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</si>
  <si>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</si>
  <si>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</si>
  <si>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</si>
  <si>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</si>
  <si>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</si>
  <si>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</si>
  <si>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</si>
  <si>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</si>
  <si>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</si>
  <si>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</si>
  <si>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</si>
  <si>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</si>
  <si>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</si>
  <si>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</si>
  <si>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</si>
  <si>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</si>
  <si>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</si>
  <si>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</si>
  <si>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</si>
  <si>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</si>
  <si>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</si>
  <si>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</si>
  <si>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</si>
  <si>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</si>
  <si>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</si>
  <si>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</si>
  <si>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</si>
  <si>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</si>
  <si>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</si>
  <si>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</si>
  <si>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</si>
  <si>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</si>
  <si>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</si>
  <si>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</si>
  <si>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</si>
  <si>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</si>
  <si>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</si>
  <si>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</si>
  <si>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</si>
  <si>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</si>
  <si>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</si>
  <si>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</si>
  <si>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</si>
  <si>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</si>
  <si>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</si>
  <si>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</si>
  <si>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</si>
  <si>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</si>
  <si>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</si>
  <si>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</si>
  <si>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</si>
  <si>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</si>
  <si>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</si>
  <si>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</si>
  <si>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</si>
  <si>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</si>
  <si>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</si>
  <si>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</si>
  <si>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</si>
  <si>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</si>
  <si>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</si>
  <si>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</si>
  <si>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</si>
  <si>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</si>
  <si>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</si>
  <si>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</si>
  <si>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</si>
  <si>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</si>
  <si>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</si>
  <si>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</si>
  <si>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</si>
  <si>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</si>
  <si>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</si>
  <si>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</si>
  <si>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</si>
  <si>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</si>
  <si>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</si>
  <si>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</si>
  <si>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</si>
  <si>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</si>
  <si>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</si>
  <si>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</si>
  <si>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</si>
  <si>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</si>
  <si>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</si>
  <si>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</si>
  <si>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</si>
  <si>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</si>
  <si>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</si>
  <si>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</si>
  <si>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</si>
  <si>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</si>
  <si>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</si>
  <si>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</si>
  <si>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</si>
  <si>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</si>
  <si>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</si>
  <si>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</si>
  <si>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</si>
  <si>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</si>
  <si>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</si>
  <si>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</si>
  <si>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</si>
  <si>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</si>
  <si>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</si>
  <si>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</si>
  <si>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</si>
  <si>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</si>
  <si>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</si>
  <si>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</si>
  <si>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</si>
  <si>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</si>
  <si>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</si>
  <si>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</si>
  <si>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</si>
  <si>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</si>
  <si>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</si>
  <si>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</si>
  <si>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</si>
  <si>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</si>
  <si>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</si>
  <si>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</si>
  <si>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</si>
  <si>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</si>
  <si>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</si>
  <si>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</si>
  <si>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</si>
  <si>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</si>
  <si>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</si>
  <si>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</si>
  <si>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</si>
  <si>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</si>
  <si>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</si>
  <si>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</si>
  <si>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</si>
  <si>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</si>
  <si>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</si>
  <si>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</si>
  <si>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</si>
  <si>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</si>
  <si>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</si>
  <si>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</si>
  <si>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</si>
  <si>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</si>
  <si>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</si>
  <si>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</si>
  <si>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</si>
  <si>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</si>
  <si>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</si>
  <si>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</si>
  <si>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</si>
  <si>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</si>
  <si>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</si>
  <si>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</si>
  <si>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</si>
  <si>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</si>
  <si>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</si>
  <si>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</si>
  <si>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</si>
  <si>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</si>
  <si>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</si>
  <si>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</si>
  <si>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</si>
  <si>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</si>
  <si>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</si>
  <si>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</si>
  <si>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</si>
  <si>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</si>
  <si>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</si>
  <si>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</si>
  <si>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</si>
  <si>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</si>
  <si>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</si>
  <si>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</si>
  <si>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</si>
  <si>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</si>
  <si>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</si>
  <si>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</si>
  <si>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</si>
  <si>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</si>
  <si>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</si>
  <si>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</si>
  <si>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</si>
  <si>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</si>
  <si>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</si>
  <si>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</si>
  <si>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</si>
  <si>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</si>
  <si>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</si>
  <si>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</si>
  <si>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</si>
  <si>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</si>
  <si>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</si>
  <si>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</si>
  <si>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</si>
  <si>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</si>
  <si>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</si>
  <si>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</si>
  <si>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</si>
  <si>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</si>
  <si>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</si>
  <si>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</si>
  <si>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</si>
  <si>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</si>
  <si>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</si>
  <si>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</si>
  <si>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</si>
  <si>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</si>
  <si>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</si>
  <si>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</si>
  <si>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</si>
  <si>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</si>
  <si>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</si>
  <si>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</si>
  <si>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</si>
  <si>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</si>
  <si>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</si>
  <si>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</si>
  <si>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</si>
  <si>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</si>
  <si>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</si>
  <si>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</si>
  <si>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</si>
  <si>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</si>
  <si>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</si>
  <si>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</si>
  <si>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</si>
  <si>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</si>
  <si>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</si>
  <si>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</si>
  <si>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</si>
  <si>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</si>
  <si>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</si>
  <si>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</si>
  <si>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</si>
  <si>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</si>
  <si>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</si>
  <si>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</si>
  <si>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</si>
  <si>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</si>
  <si>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</si>
  <si>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</si>
  <si>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</si>
  <si>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</si>
  <si>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</si>
  <si>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</si>
  <si>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</si>
  <si>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</si>
  <si>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</si>
  <si>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</si>
  <si>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</si>
  <si>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</si>
  <si>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</si>
  <si>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</si>
  <si>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</si>
  <si>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</si>
  <si>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</si>
  <si>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</si>
  <si>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</si>
  <si>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</si>
  <si>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</si>
  <si>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</si>
  <si>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</si>
  <si>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</si>
  <si>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</si>
  <si>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</si>
  <si>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</si>
  <si>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</si>
  <si>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</si>
  <si>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</si>
  <si>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</si>
  <si>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</si>
  <si>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</si>
  <si>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</si>
  <si>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</si>
  <si>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</si>
  <si>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</si>
  <si>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</si>
  <si>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</si>
  <si>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</si>
  <si>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</si>
  <si>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</si>
  <si>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</si>
  <si>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</si>
  <si>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</si>
  <si>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</si>
  <si>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</si>
  <si>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</si>
  <si>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</si>
  <si>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</si>
  <si>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</si>
  <si>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</si>
  <si>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</si>
  <si>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</si>
  <si>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</si>
  <si>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</si>
  <si>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</si>
  <si>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</si>
  <si>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</si>
  <si>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</si>
  <si>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</si>
  <si>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</si>
  <si>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</si>
  <si>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</si>
  <si>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</si>
  <si>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</si>
  <si>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</si>
  <si>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</si>
  <si>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</si>
  <si>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</si>
  <si>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</si>
  <si>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</si>
  <si>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</si>
  <si>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</si>
  <si>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</si>
  <si>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</si>
  <si>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</si>
  <si>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</si>
  <si>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</si>
  <si>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</si>
  <si>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</si>
  <si>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</si>
  <si>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</si>
  <si>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</si>
  <si>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</si>
  <si>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</si>
  <si>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</si>
  <si>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</si>
  <si>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</si>
  <si>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</si>
  <si>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</si>
  <si>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</si>
  <si>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</si>
  <si>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</si>
  <si>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</si>
  <si>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</si>
  <si>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</si>
  <si>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</si>
  <si>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</si>
  <si>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</si>
  <si>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</si>
  <si>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</si>
  <si>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</si>
  <si>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</si>
  <si>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</si>
  <si>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</si>
  <si>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</si>
  <si>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</si>
  <si>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</si>
  <si>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</si>
  <si>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</si>
  <si>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</si>
  <si>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</si>
  <si>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</si>
  <si>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</si>
  <si>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</si>
  <si>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</si>
  <si>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</si>
  <si>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</si>
  <si>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</si>
  <si>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</si>
  <si>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</si>
  <si>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</si>
  <si>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</si>
  <si>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</si>
  <si>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</si>
  <si>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</si>
  <si>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</si>
  <si>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</si>
  <si>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</si>
  <si>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</si>
  <si>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</si>
  <si>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</si>
  <si>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</si>
  <si>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</si>
  <si>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</si>
  <si>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</si>
  <si>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</si>
  <si>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</si>
  <si>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</si>
  <si>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</si>
  <si>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</si>
  <si>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</si>
  <si>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</si>
  <si>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</si>
  <si>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</si>
  <si>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</si>
  <si>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</si>
  <si>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</si>
  <si>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</si>
  <si>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</si>
  <si>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</si>
  <si>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</si>
  <si>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</si>
  <si>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</si>
  <si>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</si>
  <si>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</si>
  <si>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</si>
  <si>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</si>
  <si>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</si>
  <si>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</si>
  <si>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</si>
  <si>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</si>
  <si>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</si>
  <si>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</si>
  <si>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</si>
  <si>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</si>
  <si>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</si>
  <si>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</si>
  <si>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</si>
  <si>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</si>
  <si>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</si>
  <si>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</si>
  <si>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</si>
  <si>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</si>
  <si>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</si>
  <si>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</si>
  <si>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</si>
  <si>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</si>
  <si>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</si>
  <si>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</si>
  <si>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</si>
  <si>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</si>
  <si>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</si>
  <si>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</si>
  <si>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</si>
  <si>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</si>
  <si>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</si>
  <si>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</si>
  <si>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</si>
  <si>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</si>
  <si>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</si>
  <si>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</si>
  <si>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</si>
  <si>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</si>
  <si>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</si>
  <si>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</si>
  <si>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</si>
  <si>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</si>
  <si>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</si>
  <si>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</si>
  <si>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</si>
  <si>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</si>
  <si>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</si>
  <si>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</si>
  <si>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</si>
  <si>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</si>
  <si>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</si>
  <si>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</si>
  <si>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</si>
  <si>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</si>
  <si>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</si>
  <si>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</si>
  <si>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</si>
  <si>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</si>
  <si>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</si>
  <si>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</si>
  <si>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</si>
  <si>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</si>
  <si>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</si>
  <si>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</si>
  <si>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</si>
  <si>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</si>
  <si>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</si>
  <si>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</si>
  <si>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</si>
  <si>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</si>
  <si>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</si>
  <si>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</si>
  <si>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</si>
  <si>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</si>
  <si>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</si>
  <si>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</si>
  <si>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</si>
  <si>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</si>
  <si>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</si>
  <si>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</si>
  <si>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</si>
  <si>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</si>
  <si>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</si>
  <si>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</si>
  <si>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</si>
  <si>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</si>
  <si>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</si>
  <si>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</si>
  <si>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</si>
  <si>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</si>
  <si>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</si>
  <si>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</si>
  <si>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</si>
  <si>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</si>
  <si>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</si>
  <si>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</si>
  <si>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</si>
  <si>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</si>
  <si>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</si>
  <si>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</si>
  <si>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</si>
  <si>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</si>
  <si>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</si>
  <si>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</si>
  <si>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</si>
  <si>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</si>
  <si>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</si>
  <si>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</si>
  <si>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</si>
  <si>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</si>
  <si>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</si>
  <si>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</si>
  <si>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</si>
  <si>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</si>
  <si>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</si>
  <si>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</si>
  <si>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</si>
  <si>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</si>
  <si>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</si>
  <si>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</si>
  <si>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</si>
  <si>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</si>
  <si>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</si>
  <si>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</si>
  <si>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</si>
  <si>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</si>
  <si>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</si>
  <si>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</si>
  <si>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</si>
  <si>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</si>
  <si>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</si>
  <si>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</si>
  <si>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</si>
  <si>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</si>
  <si>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</si>
  <si>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</si>
  <si>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</si>
  <si>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</si>
  <si>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</si>
  <si>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</si>
  <si>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</si>
  <si>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</si>
  <si>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</si>
  <si>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</si>
  <si>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</si>
  <si>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</si>
  <si>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</si>
  <si>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</si>
  <si>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</si>
  <si>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</si>
  <si>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</si>
  <si>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</si>
  <si>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</si>
  <si>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</si>
  <si>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</si>
  <si>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</si>
  <si>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</si>
  <si>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</si>
  <si>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</si>
  <si>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</si>
  <si>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</si>
  <si>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</si>
  <si>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</si>
  <si>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</si>
  <si>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</si>
  <si>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</si>
  <si>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</si>
  <si>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</si>
  <si>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</si>
  <si>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</si>
  <si>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</si>
  <si>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</si>
  <si>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</si>
  <si>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</si>
  <si>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</si>
  <si>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</si>
  <si>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</si>
  <si>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</si>
  <si>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</si>
  <si>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</si>
  <si>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</si>
  <si>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</si>
  <si>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</si>
  <si>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</si>
  <si>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</si>
  <si>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</si>
  <si>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</si>
  <si>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</si>
  <si>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</si>
  <si>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</si>
  <si>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</si>
  <si>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</si>
  <si>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</si>
  <si>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</si>
  <si>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</si>
  <si>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</si>
  <si>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</si>
  <si>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</si>
  <si>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</si>
  <si>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</si>
  <si>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</si>
  <si>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</si>
  <si>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</si>
  <si>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</si>
  <si>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</si>
  <si>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</si>
  <si>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</si>
  <si>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</si>
  <si>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</si>
  <si>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</si>
  <si>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</si>
  <si>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</si>
  <si>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</si>
  <si>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</si>
  <si>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</si>
  <si>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</si>
  <si>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</si>
  <si>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</si>
  <si>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</si>
  <si>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</si>
  <si>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</si>
  <si>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</si>
  <si>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</si>
  <si>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</si>
  <si>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</si>
  <si>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</si>
  <si>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</si>
  <si>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</si>
  <si>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</si>
  <si>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</si>
  <si>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</si>
  <si>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</si>
  <si>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</si>
  <si>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</si>
  <si>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</si>
  <si>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</si>
  <si>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</si>
  <si>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</si>
  <si>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</si>
  <si>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</si>
  <si>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</si>
  <si>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</si>
  <si>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</si>
  <si>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</si>
  <si>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</si>
  <si>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</si>
  <si>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</si>
  <si>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</si>
  <si>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</si>
  <si>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</si>
  <si>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</si>
  <si>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</si>
  <si>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</si>
  <si>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</si>
  <si>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</si>
  <si>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</si>
  <si>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</si>
  <si>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</si>
  <si>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</si>
  <si>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</si>
  <si>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</si>
  <si>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</si>
  <si>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</si>
  <si>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</si>
  <si>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</si>
  <si>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</si>
  <si>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</si>
  <si>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</si>
  <si>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</si>
  <si>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</si>
  <si>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</si>
  <si>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</si>
  <si>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</si>
  <si>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</si>
  <si>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</si>
  <si>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</si>
  <si>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</si>
  <si>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</si>
  <si>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</si>
  <si>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</si>
  <si>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</si>
  <si>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</si>
  <si>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</si>
  <si>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</si>
  <si>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</si>
  <si>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</si>
  <si>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</si>
  <si>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</si>
  <si>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</si>
  <si>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</si>
  <si>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</si>
  <si>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</si>
  <si>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</si>
  <si>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</si>
  <si>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</si>
  <si>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</si>
  <si>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</si>
  <si>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</si>
  <si>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</si>
  <si>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</si>
  <si>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</si>
  <si>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</si>
  <si>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</si>
  <si>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</si>
  <si>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</si>
  <si>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</si>
  <si>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</si>
  <si>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</si>
  <si>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</si>
  <si>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</si>
  <si>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</si>
  <si>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</si>
  <si>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</si>
  <si>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</si>
  <si>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</si>
  <si>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</si>
  <si>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</si>
  <si>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</si>
  <si>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</si>
  <si>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</si>
  <si>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</si>
  <si>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</si>
  <si>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</si>
  <si>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</si>
  <si>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</si>
  <si>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</si>
  <si>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</si>
  <si>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</si>
  <si>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</si>
  <si>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</si>
  <si>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</si>
  <si>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</si>
  <si>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</si>
  <si>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</si>
  <si>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</si>
  <si>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</si>
  <si>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</si>
  <si>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</si>
  <si>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</si>
  <si>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</si>
  <si>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</si>
  <si>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</si>
  <si>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</si>
  <si>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</si>
  <si>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</si>
  <si>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</si>
  <si>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</si>
  <si>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</si>
  <si>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</si>
  <si>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</si>
  <si>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</si>
  <si>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</si>
  <si>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</si>
  <si>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</si>
  <si>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</si>
  <si>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</si>
  <si>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</si>
  <si>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</si>
  <si>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</si>
  <si>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</si>
  <si>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</si>
  <si>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</si>
  <si>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</si>
  <si>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</si>
  <si>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</si>
  <si>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</si>
  <si>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</si>
  <si>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</si>
  <si>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</si>
  <si>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</si>
  <si>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</si>
  <si>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</si>
  <si>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</si>
  <si>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</si>
  <si>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</si>
  <si>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</si>
  <si>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</si>
  <si>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</si>
  <si>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</si>
  <si>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</si>
  <si>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</si>
  <si>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</si>
  <si>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</si>
  <si>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</si>
  <si>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</si>
  <si>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</si>
  <si>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</si>
  <si>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</si>
  <si>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</si>
  <si>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</si>
  <si>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</si>
  <si>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</si>
  <si>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</si>
  <si>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</si>
  <si>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</si>
  <si>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</si>
  <si>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</si>
  <si>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</si>
  <si>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</si>
  <si>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</si>
  <si>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</si>
  <si>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</si>
  <si>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</si>
  <si>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</si>
  <si>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</si>
  <si>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</si>
  <si>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</si>
  <si>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</si>
  <si>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</si>
  <si>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</si>
  <si>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</si>
  <si>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</si>
  <si>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</si>
  <si>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</si>
  <si>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</si>
  <si>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</si>
  <si>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</si>
  <si>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</si>
  <si>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</si>
  <si>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</si>
  <si>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</si>
  <si>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</si>
  <si>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</si>
  <si>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</si>
  <si>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</si>
  <si>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</si>
  <si>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</si>
  <si>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</si>
  <si>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</si>
  <si>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</si>
  <si>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</si>
  <si>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</si>
  <si>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</si>
  <si>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</si>
  <si>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</si>
  <si>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</si>
  <si>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</si>
  <si>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</si>
  <si>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</si>
  <si>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</si>
  <si>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</si>
  <si>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</si>
  <si>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</si>
  <si>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</si>
  <si>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</si>
  <si>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</si>
  <si>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</si>
  <si>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</si>
  <si>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</si>
  <si>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</si>
  <si>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</si>
  <si>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</si>
  <si>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</si>
  <si>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</si>
  <si>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</si>
  <si>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</si>
  <si>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</si>
  <si>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</si>
  <si>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</si>
  <si>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</si>
  <si>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</si>
  <si>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</si>
  <si>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</si>
  <si>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</si>
  <si>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</si>
  <si>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</si>
  <si>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</si>
  <si>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</si>
  <si>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</si>
  <si>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</si>
  <si>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</si>
  <si>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</si>
  <si>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</si>
  <si>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</si>
  <si>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</si>
  <si>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</si>
  <si>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</si>
  <si>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</si>
  <si>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</si>
  <si>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</si>
  <si>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</si>
  <si>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</si>
  <si>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</si>
  <si>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</si>
  <si>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</si>
  <si>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</si>
  <si>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</si>
  <si>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</si>
  <si>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</si>
  <si>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</si>
  <si>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</si>
  <si>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</si>
  <si>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</si>
  <si>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</si>
  <si>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</si>
  <si>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</si>
  <si>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</si>
  <si>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</si>
  <si>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</si>
  <si>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</si>
  <si>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</si>
  <si>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</si>
  <si>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</si>
  <si>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</si>
  <si>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</si>
  <si>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</si>
  <si>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</si>
  <si>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</si>
  <si>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</si>
  <si>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</si>
  <si>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</si>
  <si>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</si>
  <si>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</si>
  <si>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</si>
  <si>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</si>
  <si>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</si>
  <si>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</si>
  <si>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</si>
  <si>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</si>
  <si>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</si>
  <si>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</si>
  <si>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</si>
  <si>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</si>
  <si>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</si>
  <si>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</si>
  <si>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</si>
  <si>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</si>
  <si>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</si>
  <si>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</si>
  <si>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</si>
  <si>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</si>
  <si>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</si>
  <si>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</si>
  <si>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</si>
  <si>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</si>
  <si>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</si>
  <si>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</si>
  <si>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</si>
  <si>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</si>
  <si>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</si>
  <si>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</si>
  <si>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</si>
  <si>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</si>
  <si>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</si>
  <si>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</si>
  <si>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</si>
  <si>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</si>
  <si>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</si>
  <si>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</si>
  <si>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</si>
  <si>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</si>
  <si>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</si>
  <si>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</si>
  <si>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</si>
  <si>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</si>
  <si>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</si>
  <si>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</si>
  <si>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</si>
  <si>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</si>
  <si>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</si>
  <si>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</si>
  <si>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</si>
  <si>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</si>
  <si>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</si>
  <si>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</si>
  <si>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</si>
  <si>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</si>
  <si>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</si>
  <si>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</si>
  <si>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</si>
  <si>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</si>
  <si>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</si>
  <si>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</si>
  <si>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</si>
  <si>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</si>
  <si>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</si>
  <si>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</si>
  <si>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</si>
  <si>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</si>
  <si>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</si>
  <si>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</si>
  <si>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</si>
  <si>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</si>
  <si>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</si>
  <si>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</si>
  <si>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</si>
  <si>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</si>
  <si>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</si>
  <si>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</si>
  <si>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</si>
  <si>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</si>
  <si>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</si>
  <si>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</si>
  <si>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</si>
  <si>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</si>
  <si>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</si>
  <si>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</si>
  <si>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</si>
  <si>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</si>
  <si>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</si>
  <si>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</si>
  <si>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</si>
  <si>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</si>
  <si>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</si>
  <si>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</si>
  <si>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</si>
  <si>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</si>
  <si>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</si>
  <si>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</si>
  <si>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</si>
  <si>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</si>
  <si>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</si>
  <si>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</si>
  <si>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</si>
  <si>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</si>
  <si>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</si>
  <si>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</si>
  <si>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</si>
  <si>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</si>
  <si>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</si>
  <si>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</si>
  <si>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</si>
  <si>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</si>
  <si>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</si>
  <si>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</si>
  <si>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</si>
  <si>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</si>
  <si>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</si>
  <si>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</si>
  <si>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</si>
  <si>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</si>
  <si>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</si>
  <si>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</si>
  <si>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</si>
  <si>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</si>
  <si>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</si>
  <si>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</si>
  <si>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</si>
  <si>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</si>
  <si>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</si>
  <si>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</si>
  <si>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</si>
  <si>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</si>
  <si>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</si>
  <si>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</si>
  <si>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</si>
  <si>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</si>
  <si>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</si>
  <si>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</si>
  <si>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</si>
  <si>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</si>
  <si>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</si>
  <si>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</si>
  <si>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</si>
  <si>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</si>
  <si>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</si>
  <si>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</si>
  <si>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</si>
  <si>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</si>
  <si>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</si>
  <si>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</si>
  <si>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</si>
  <si>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</si>
  <si>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</si>
  <si>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</si>
  <si>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</si>
  <si>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</si>
  <si>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</si>
  <si>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</si>
  <si>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</si>
  <si>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</si>
  <si>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</si>
  <si>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</si>
  <si>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</si>
  <si>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</si>
  <si>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</si>
  <si>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</si>
  <si>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</si>
  <si>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</si>
  <si>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</si>
  <si>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</si>
  <si>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</si>
  <si>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</si>
  <si>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</si>
  <si>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</si>
  <si>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</si>
  <si>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</si>
  <si>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</si>
  <si>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</si>
  <si>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</si>
  <si>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</si>
  <si>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</si>
  <si>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</si>
  <si>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</si>
  <si>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</si>
  <si>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</si>
  <si>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</si>
  <si>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</si>
  <si>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</si>
  <si>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</si>
  <si>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</si>
  <si>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</si>
  <si>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</si>
  <si>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</si>
  <si>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</si>
  <si>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</si>
  <si>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</si>
  <si>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</si>
  <si>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</si>
  <si>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</si>
  <si>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</si>
  <si>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</si>
  <si>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</si>
  <si>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</si>
  <si>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</si>
  <si>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</si>
  <si>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</si>
  <si>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</si>
  <si>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</si>
  <si>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</si>
  <si>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</si>
  <si>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</si>
  <si>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</si>
  <si>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</si>
  <si>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</si>
  <si>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</si>
  <si>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</si>
  <si>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</si>
  <si>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</si>
  <si>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</si>
  <si>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</si>
  <si>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</si>
  <si>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</si>
  <si>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</si>
  <si>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</si>
  <si>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</si>
  <si>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</si>
  <si>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</si>
  <si>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</si>
  <si>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</si>
  <si>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</si>
  <si>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</si>
  <si>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</si>
  <si>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</si>
  <si>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</si>
  <si>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</si>
  <si>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</si>
  <si>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</si>
  <si>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</si>
  <si>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</si>
  <si>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</si>
  <si>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</si>
  <si>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</si>
  <si>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</si>
  <si>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</si>
  <si>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</si>
  <si>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</si>
  <si>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</si>
  <si>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</si>
  <si>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</si>
  <si>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</si>
  <si>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</si>
  <si>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</si>
  <si>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</si>
  <si>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</si>
  <si>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</si>
  <si>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</si>
  <si>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</si>
  <si>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</si>
  <si>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</si>
  <si>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</si>
  <si>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</si>
  <si>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</si>
  <si>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</si>
  <si>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</si>
  <si>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</si>
  <si>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</si>
  <si>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</si>
  <si>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</si>
  <si>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</si>
  <si>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</si>
  <si>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</si>
  <si>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</si>
  <si>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</si>
  <si>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</si>
  <si>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</si>
  <si>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</si>
  <si>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</si>
  <si>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</si>
  <si>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</si>
  <si>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</si>
  <si>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</si>
  <si>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</si>
  <si>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</si>
  <si>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</si>
  <si>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</si>
  <si>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</si>
  <si>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</si>
  <si>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</si>
  <si>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</si>
  <si>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</si>
  <si>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</si>
  <si>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</si>
  <si>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</si>
  <si>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</si>
  <si>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</si>
  <si>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</si>
  <si>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</si>
  <si>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</si>
  <si>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</si>
  <si>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</si>
  <si>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</si>
  <si>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</si>
  <si>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</si>
  <si>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</si>
  <si>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</si>
  <si>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</si>
  <si>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</si>
  <si>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</si>
  <si>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</si>
  <si>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</si>
  <si>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</si>
  <si>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</si>
  <si>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</si>
  <si>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</si>
  <si>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</si>
  <si>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</si>
  <si>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</si>
  <si>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</si>
  <si>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</si>
  <si>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</si>
  <si>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</si>
  <si>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</si>
  <si>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</si>
  <si>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</si>
  <si>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</si>
  <si>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</si>
  <si>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</si>
  <si>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</si>
  <si>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</si>
  <si>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</si>
  <si>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</si>
  <si>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</si>
  <si>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</si>
  <si>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</si>
  <si>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</si>
  <si>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</si>
  <si>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</si>
  <si>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</si>
  <si>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</si>
  <si>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</si>
  <si>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</si>
  <si>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</si>
  <si>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</si>
  <si>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</si>
  <si>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</si>
  <si>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</si>
  <si>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</si>
  <si>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</si>
  <si>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</si>
  <si>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</si>
  <si>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</si>
  <si>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</si>
  <si>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</si>
  <si>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</si>
  <si>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</si>
  <si>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</si>
  <si>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</si>
  <si>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</si>
  <si>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</si>
  <si>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</si>
  <si>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</si>
  <si>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</si>
  <si>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</si>
  <si>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</si>
  <si>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</si>
  <si>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</si>
  <si>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</si>
  <si>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</si>
  <si>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</si>
  <si>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</si>
  <si>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</si>
  <si>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</si>
  <si>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</si>
  <si>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</si>
  <si>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</si>
  <si>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</si>
  <si>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</si>
  <si>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</si>
  <si>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</si>
  <si>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</si>
  <si>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</si>
  <si>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</si>
  <si>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</si>
  <si>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</si>
  <si>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</si>
  <si>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</si>
  <si>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</si>
  <si>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</si>
  <si>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</si>
  <si>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</si>
  <si>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</si>
  <si>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</si>
  <si>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</si>
  <si>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</si>
  <si>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</si>
  <si>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</si>
  <si>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</si>
  <si>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</si>
  <si>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</si>
  <si>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</si>
  <si>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</si>
  <si>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</si>
  <si>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</si>
  <si>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</si>
  <si>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</si>
  <si>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</si>
  <si>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</si>
  <si>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</si>
  <si>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</si>
  <si>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</si>
  <si>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</si>
  <si>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</si>
  <si>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</si>
  <si>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</si>
  <si>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</si>
  <si>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</si>
  <si>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</si>
  <si>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</si>
  <si>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</si>
  <si>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</si>
  <si>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</si>
  <si>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</si>
  <si>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</si>
  <si>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</si>
  <si>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</si>
  <si>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</si>
  <si>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</si>
  <si>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</si>
  <si>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</si>
  <si>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</si>
  <si>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</si>
  <si>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</si>
  <si>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</si>
  <si>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</si>
  <si>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</si>
  <si>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</si>
  <si>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</si>
  <si>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</si>
  <si>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</si>
  <si>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</si>
  <si>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</si>
  <si>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</si>
  <si>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</si>
  <si>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</si>
  <si>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</si>
  <si>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</si>
  <si>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</si>
  <si>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</si>
  <si>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</si>
  <si>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</si>
  <si>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</si>
  <si>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</si>
  <si>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</si>
  <si>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</si>
  <si>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</si>
  <si>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</si>
  <si>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</si>
  <si>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</si>
  <si>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</si>
  <si>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</si>
  <si>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</si>
  <si>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</si>
  <si>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</si>
  <si>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</si>
  <si>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</si>
  <si>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</si>
  <si>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</si>
  <si>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</si>
  <si>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</si>
  <si>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</si>
  <si>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</si>
  <si>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</si>
  <si>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</si>
  <si>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</si>
  <si>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</si>
  <si>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</si>
  <si>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</si>
  <si>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</si>
  <si>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</si>
  <si>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</si>
  <si>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</si>
  <si>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</si>
  <si>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</si>
  <si>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</si>
  <si>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</si>
  <si>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</si>
  <si>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</si>
  <si>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</si>
  <si>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</si>
  <si>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</si>
  <si>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</si>
  <si>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</si>
  <si>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</si>
  <si>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</si>
  <si>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</si>
  <si>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</si>
  <si>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</si>
  <si>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</si>
  <si>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</si>
  <si>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</si>
  <si>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</si>
  <si>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</si>
  <si>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 &amp; team waiting access</t>
  </si>
  <si>
    <t>PCM-20251101-00000353</t>
  </si>
  <si>
    <t>ETA 30 km</t>
  </si>
  <si>
    <t>PCM-20251101-00000439</t>
  </si>
  <si>
    <t>team at site</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</si>
  <si>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</si>
  <si>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</si>
  <si>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</si>
  <si>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</si>
  <si>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PCM-20251101-00000401</t>
  </si>
  <si>
    <t>25 mins</t>
  </si>
  <si>
    <t>PCM-20251101-00000265</t>
  </si>
  <si>
    <t xml:space="preserve">site restored and agai down  team need  2 hour </t>
  </si>
  <si>
    <t>PCM-20251101-00000475</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</si>
  <si>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</si>
  <si>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</si>
  <si>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</si>
  <si>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</si>
  <si>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</si>
  <si>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</si>
  <si>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</si>
  <si>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PCM-20251101-00000408</t>
  </si>
  <si>
    <t>Emergency</t>
  </si>
  <si>
    <t>Sceco Cut Off At Area
1st team dispatched for site ABH0124  , ETA 65 mins // 2nd team distracted for site KMS0474  , ETA 60 mins //3rd team dispatched for site ABH0281 ,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</si>
</sst>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3" totalsRowShown="0" headerRowDxfId="48" dataDxfId="47" headerRowBorderDxfId="45" tableBorderDxfId="46" totalsRowBorderDxfId="44">
  <autoFilter ref="A1:L1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0" totalsRowShown="0" headerRowDxfId="15" dataDxfId="14" headerRowBorderDxfId="12" tableBorderDxfId="13">
  <autoFilter ref="A1:L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K7" sqref="K7"/>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299.42223576388642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45962.370661689813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45962.370661689813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45962.370661689813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45962.370661689813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45962.370661689813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45962.370661689813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45962.370661689813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45962.370661689813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45962.370661689813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45962.370661689813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45962.370661689813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45962.370661689813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45962.370661689813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45962.370661689813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45962.370661689813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45962.370661689813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45962.370661689813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45962.370661689813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45962.370661689813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45962.370661689813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45962.370661689813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45962.370661689813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45962.370661689813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45962.370661689813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45962.370661689813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45962.370661689813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45962.370661689813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45962.370661689813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45962.370661689813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45962.370661689813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45962.370661689813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45962.370661689813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45962.370661689813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45962.370661689813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45962.370661689813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45962.370661689813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45962.370661689813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45962.370661689813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45962.370661689813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45962.370661689813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45962.370661689813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45962.370661689813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45962.370661689813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45962.370661689813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45962.370661689813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45962.370661689813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45962.370661689813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45962.370661689813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45962.370661689813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45962.370661689813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45962.370661689813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45962.370661689813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45962.370661689813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45962.370661689813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45962.370661689813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45962.370661689813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45962.370661689813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45962.370661689813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45962.370661689813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45962.370661689813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45962.370661689813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45962.370661689813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45962.370661689813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45962.370661689813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45962.370661689813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45962.370661689813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45962.370661689813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45962.370661689813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45962.370661689813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45962.370661689813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45962.370661689813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45962.370661689813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45962.370661689813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45962.370661689813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45962.370661689813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45962.370661689813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45962.370661689813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45962.370661689813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45962.370661689813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45962.370661689813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45962.370661689813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45962.370661689813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45962.370661689813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45962.370661689813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45962.370661689813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45962.370661689813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45962.370661689813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45962.370661689813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45962.370661689813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45962.370661689813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45962.370661689813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45962.370661689813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45962.370661689813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45962.370661689813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45962.370661689813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45962.370661689813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45962.370661689813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45962.370661689813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45962.370661689813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45962.370661689813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45962.370661689813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45962.370661689813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45962.370661689813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45962.370661689813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45962.370661689813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45962.370661689813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45962.370661689813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45962.370661689813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45962.370661689813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45962.370661689813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45962.370661689813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45962.370661689813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45962.370661689813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45962.370661689813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45962.370661689813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45962.370661689813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45962.370661689813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45962.370661689813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45962.370661689813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45962.370661689813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45962.370661689813</v>
      </c>
      <c r="H123" s="136"/>
      <c r="I123" s="134" t="str">
        <f>IFERROR(VLOOKUP(D123,DB!A:F,6,0),"")</f>
        <v/>
      </c>
      <c r="J123" s="134" t="str">
        <f>IFERROR(VLOOKUP(D123,DB!A:G,7,0),"")</f>
        <v/>
      </c>
      <c r="K123" s="138"/>
      <c r="L123" s="139" t="str">
        <f>IFERROR(VLOOKUP(D123,DB!A:I,9,0),"")</f>
        <v/>
      </c>
    </row>
    <row r="124" spans="1:12" ht="15" customHeight="1">
      <c r="A124" s="145"/>
      <c r="B124" s="146" t="str">
        <f>IFERROR(VLOOKUP(D124,DB!A:K,11,0),"")</f>
        <v/>
      </c>
      <c r="C124" s="146"/>
      <c r="D124" s="146"/>
      <c r="E124" s="147"/>
      <c r="F124" s="148"/>
      <c r="G124" s="149">
        <f ca="1">IFERROR(NOW()-F124,"")</f>
        <v>45962.370661689813</v>
      </c>
      <c r="H124" s="148"/>
      <c r="I124" s="146" t="str">
        <f>IFERROR(VLOOKUP(D124,DB!A:F,6,0),"")</f>
        <v/>
      </c>
      <c r="J124" s="146" t="str">
        <f>IFERROR(VLOOKUP(D124,DB!A:G,7,0),"")</f>
        <v/>
      </c>
      <c r="K124" s="150"/>
      <c r="L124" s="151" t="str">
        <f>IFERROR(VLOOKUP(D124,DB!A:I,9,0),"")</f>
        <v/>
      </c>
    </row>
  </sheetData>
  <customSheetViews>
    <customSheetView guid="{F6042A99-DD27-4453-835D-0834D95730CC}" filter="1" showAutoFilter="1">
      <pageMargins left="0" right="0" top="0" bottom="0" header="0" footer="0"/>
      <autoFilter ref="B1:M1" xr:uid="{247075FE-2C77-4C09-BF4C-8F494A41BD83}"/>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137.37082372685109</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3.6285783564817393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39107</v>
      </c>
      <c r="B5" s="63" t="str">
        <f>IFERROR(VLOOKUP(D5,DB!A:K,11,0),"")</f>
        <v>R2</v>
      </c>
      <c r="C5" s="63">
        <v>1</v>
      </c>
      <c r="D5" s="63" t="s">
        <v>25835</v>
      </c>
      <c r="E5" s="87" t="s">
        <v>39021</v>
      </c>
      <c r="F5" s="76">
        <v>45962.218182870369</v>
      </c>
      <c r="G5" s="77">
        <f ca="1">IFERROR(NOW()-F5,"-")</f>
        <v>0.15247881944378605</v>
      </c>
      <c r="H5" s="76">
        <v>45962.216145833336</v>
      </c>
      <c r="I5" s="63" t="str">
        <f>IFERROR(VLOOKUP(D5,DB!A:F,6,0),"")</f>
        <v>SCECO</v>
      </c>
      <c r="J5" s="63" t="str">
        <f>IFERROR(VLOOKUP(D5,DB!A:G,7,0),"")</f>
        <v>Good+In progress</v>
      </c>
      <c r="K5" s="88" t="s">
        <v>39108</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39109</v>
      </c>
      <c r="B6" s="18" t="str">
        <f>IFERROR(VLOOKUP(D6,DB!A:K,11,0),"")</f>
        <v>R2</v>
      </c>
      <c r="C6" s="18">
        <v>1</v>
      </c>
      <c r="D6" s="18" t="s">
        <v>12886</v>
      </c>
      <c r="E6" s="114" t="s">
        <v>39021</v>
      </c>
      <c r="F6" s="115">
        <v>45962.238229166665</v>
      </c>
      <c r="G6" s="116">
        <f ca="1">IFERROR(NOW()-F6,"-")</f>
        <v>0.13243252314714482</v>
      </c>
      <c r="H6" s="115">
        <v>45962.118090277778</v>
      </c>
      <c r="I6" s="18" t="str">
        <f>IFERROR(VLOOKUP(D6,DB!A:F,6,0),"")</f>
        <v>SCECO</v>
      </c>
      <c r="J6" s="18" t="str">
        <f>IFERROR(VLOOKUP(D6,DB!A:G,7,0),"")</f>
        <v>Dead+Dead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39111</v>
      </c>
      <c r="B7" s="18" t="str">
        <f>IFERROR(VLOOKUP(D7,DB!A:K,11,0),"")</f>
        <v>R2</v>
      </c>
      <c r="C7" s="18">
        <v>1</v>
      </c>
      <c r="D7" s="18" t="s">
        <v>10126</v>
      </c>
      <c r="E7" s="114" t="s">
        <v>39021</v>
      </c>
      <c r="F7" s="115">
        <v>45962.255532407406</v>
      </c>
      <c r="G7" s="116">
        <f ca="1">IFERROR(NOW()-F7,"-")</f>
        <v>0.11512928240699694</v>
      </c>
      <c r="H7" s="115">
        <v>45962.196504629632</v>
      </c>
      <c r="I7" s="18" t="str">
        <f>IFERROR(VLOOKUP(D7,DB!A:F,6,0),"")</f>
        <v>SCECO</v>
      </c>
      <c r="J7" s="18" t="str">
        <f>IFERROR(VLOOKUP(D7,DB!A:G,7,0),"")</f>
        <v>Vandalized</v>
      </c>
      <c r="K7" s="19" t="s">
        <v>39112</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39113</v>
      </c>
      <c r="B8" s="18" t="str">
        <f>IFERROR(VLOOKUP(D8,DB!A:K,11,0),"")</f>
        <v>R2</v>
      </c>
      <c r="C8" s="18">
        <v>4</v>
      </c>
      <c r="D8" s="19" t="s">
        <v>19048</v>
      </c>
      <c r="E8" s="114" t="s">
        <v>39021</v>
      </c>
      <c r="F8" s="115">
        <v>45962.277789351851</v>
      </c>
      <c r="G8" s="116">
        <f ca="1">IFERROR(NOW()-F8,"-")</f>
        <v>9.287233796203509E-2</v>
      </c>
      <c r="H8" s="115">
        <v>45962.245497685188</v>
      </c>
      <c r="I8" s="18" t="str">
        <f>IFERROR(VLOOKUP(D8,DB!A:F,6,0),"")</f>
        <v>SCECO</v>
      </c>
      <c r="J8" s="18" t="str">
        <f>IFERROR(VLOOKUP(D8,DB!A:G,7,0),"")</f>
        <v>Dead</v>
      </c>
      <c r="K8" s="19" t="s">
        <v>39114</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39115</v>
      </c>
      <c r="B9" s="18" t="str">
        <f>IFERROR(VLOOKUP(D9,DB!A:K,11,0),"")</f>
        <v>R2</v>
      </c>
      <c r="C9" s="18">
        <v>1</v>
      </c>
      <c r="D9" s="18" t="s">
        <v>25879</v>
      </c>
      <c r="E9" s="114" t="s">
        <v>39021</v>
      </c>
      <c r="F9" s="115">
        <v>45962.302557870367</v>
      </c>
      <c r="G9" s="116">
        <f ca="1">IFERROR(NOW()-F9,"-")</f>
        <v>6.8103819445241243E-2</v>
      </c>
      <c r="H9" s="115">
        <v>45962.297662037039</v>
      </c>
      <c r="I9" s="18" t="str">
        <f>IFERROR(VLOOKUP(D9,DB!A:F,6,0),"")</f>
        <v>SCECO</v>
      </c>
      <c r="J9" s="18" t="str">
        <f>IFERROR(VLOOKUP(D9,DB!A:G,7,0),"")</f>
        <v>Vandalized</v>
      </c>
      <c r="K9" s="19" t="s">
        <v>39116</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t="s">
        <v>39117</v>
      </c>
      <c r="B10" s="18" t="str">
        <f>IFERROR(VLOOKUP(D10,DB!A:K,11,0),"")</f>
        <v>R2</v>
      </c>
      <c r="C10" s="18">
        <v>2</v>
      </c>
      <c r="D10" s="18" t="s">
        <v>25037</v>
      </c>
      <c r="E10" s="114" t="s">
        <v>39100</v>
      </c>
      <c r="F10" s="115">
        <v>45962.352905092594</v>
      </c>
      <c r="G10" s="116">
        <f ca="1">IFERROR(NOW()-F10,"-")</f>
        <v>1.7756597218976822E-2</v>
      </c>
      <c r="H10" s="115">
        <v>45962.340810185182</v>
      </c>
      <c r="I10" s="18" t="str">
        <f>IFERROR(VLOOKUP(D10,DB!A:F,6,0),"")</f>
        <v>SCECO</v>
      </c>
      <c r="J10" s="18" t="str">
        <f>IFERROR(VLOOKUP(D10,DB!A:G,7,0),"")</f>
        <v>Weak</v>
      </c>
      <c r="K10" s="19" t="s">
        <v>39118</v>
      </c>
      <c r="L10" s="18" t="str">
        <f>IFERROR(VLOOKUP(D10,DB!A:I,9,0),"")</f>
        <v>Latis</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45962.370661689813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45962.370661689813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45962.370661689813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45962.370661689813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45962.370661689813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45962.370661689813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45962.370661689813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45962.370661689813</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45962.370661689813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45962.370661689813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45962.370661689813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45962.370661689813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45962.370661689813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45962.370661689813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45962.370661689813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45962.370661689813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45962.370661689813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45962.370661689813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45962.370661689813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45962.370661689813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45962.370661689813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45962.370661689813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45962.370661689813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45962.370661689813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45962.370661689813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45962.370661689813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45962.370661689813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45962.370661689813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45962.370661689813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45962.370661689813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45962.370661689813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45962.370661689813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45962.370661689813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45962.370661689813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45962.370661689813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45962.370661689813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45962.370661689813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45962.370661689813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45962.370661689813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45962.370661689813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45962.370661689813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45962.370661689813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45962.370661689813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45962.370661689813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45962.370661689813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45962.370661689813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45962.370661689813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45962.370661689813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45962.370661689813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45962.370661689813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45962.370661689813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45962.370661689813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45962.370661689813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45962.370661689813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45962.370661689813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45962.370661689813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45962.370661689813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45962.370661689813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45962.370661689813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45962.370661689813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45962.370661689813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45962.370661689813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45962.370661689813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45962.370661689813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45962.370661689813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45962.370661689813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45962.370661689813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45962.370661689813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45962.370661689813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45962.370661689813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45962.370661689813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45962.370661689813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45962.370661689813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45962.370661689813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45962.370661689813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45962.370661689813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45962.370661689813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45962.370661689813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45962.370661689813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45962.370661689813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45962.370661689813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45962.370661689813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45962.370661689813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45962.370661689813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45962.370661689813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45962.370661689813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45962.370661689813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45962.370661689813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45962.370661689813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45962.370661689813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45962.370661689813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45962.370661689813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45962.370661689813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45962.370661689813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45962.370661689813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45962.370661689813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45962.370661689813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45962.370661689813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45962.370661689813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45962.370661689813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45962.370661689813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45962.370661689813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45962.370661689813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45962.370661689813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45962.370661689813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45962.370661689813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45962.370661689813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45962.370661689813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45962.370661689813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45962.370661689813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45962.370661689813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45962.370661689813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45962.370661689813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45962.370661689813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45962.370661689813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45962.370661689813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45962.370661689813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45962.370661689813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45962.370661689813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45962.370661689813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45962.370661689813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45962.370661689813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45962.370661689813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45962.370661689813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45962.370661689813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45962.370661689813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45962.370661689813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45962.370661689813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45962.370661689813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45962.370661689813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45962.370661689813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45962.370661689813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45962.370661689813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45962.370661689813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45962.370661689813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45962.370661689813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45962.370661689813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45962.370661689813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45962.370661689813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45962.370661689813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45962.370661689813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45962.370661689813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45962.370661689813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45962.370661689813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45962.370661689813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45962.370661689813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45962.370661689813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45962.370661689813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45962.370661689813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45962.370661689813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45962.370661689813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45962.370661689813</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45962.370661689813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45962.370661689813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45962.370661689813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45962.370661689813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45962.370661689813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45962.370661689813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45962.370661689813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45962.370661689813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45962.370661689813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45962.370661689813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45962.370661689813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45962.370661689813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45962.370661689813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45962.370661689813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45962.370661689813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45962.370661689813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45962.370661689813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45962.370661689813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45962.370661689813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45962.370661689813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45962.370661689813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45962.370661689813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45962.370661689813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45962.370661689813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45962.370661689813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45962.370661689813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45962.370661689813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45962.370661689813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45962.370661689813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45962.370661689813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45962.370661689813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45962.370661689813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45962.370661689813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45962.370661689813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45962.370661689813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45962.370661689813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45962.370661689813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45962.370661689813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45962.370661689813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45962.370661689813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45962.370661689813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45962.370661689813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45962.370661689813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45962.370661689813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45962.370661689813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45962.370661689813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45962.370661689813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45962.370661689813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45962.370661689813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45962.370661689813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45962.370661689813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45962.370661689813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45962.370661689813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45962.370661689813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45962.370661689813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45962.370661689813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45962.370661689813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45962.370661689813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45962.370661689813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45962.370661689813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45962.370661689813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45962.370661689813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45962.370661689813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45962.370661689813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45962.370661689813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45962.370661689813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45962.370661689813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45962.370661689813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45962.370661689813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45962.370661689813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45962.370661689813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45962.370661689813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45962.370661689813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45962.370661689813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45962.370661689813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45962.370661689813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45962.370661689813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45962.370661689813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45962.370661689813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45962.370661689813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45962.370661689813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45962.370661689813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45962.370661689813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45962.370661689813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45962.370661689813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45962.370661689813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45962.370661689813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45962.370661689813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45962.370661689813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45962.370661689813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45962.370661689813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45962.370661689813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45962.370661689813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45962.370661689813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45962.370661689813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45962.370661689813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45962.370661689813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45962.370661689813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45962.370661689813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45962.370661689813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45962.370661689813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45962.370661689813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45962.370661689813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45962.370661689813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45962.370661689813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45962.370661689813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45962.370661689813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45962.370661689813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45962.370661689813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45962.370661689813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45962.370661689813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45962.370661689813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45962.370661689813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45962.370661689813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45962.370661689813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45962.370661689813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45962.370661689813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45962.370661689813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45962.370661689813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45962.370661689813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45962.370661689813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45962.370661689813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45962.370661689813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45962.370661689813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45962.370661689813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45962.370661689813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45962.370661689813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45962.370661689813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45962.370661689813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45962.370661689813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45962.370661689813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45962.370661689813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45962.370661689813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45962.370661689813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45962.370661689813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45962.370661689813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45962.370661689813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45962.370661689813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45962.370661689813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45962.370661689813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45962.370661689813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45962.370661689813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45962.370661689813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45962.370661689813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45962.370661689813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45962.370661689813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45962.370661689813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45962.370661689813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45962.370661689813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45962.370661689813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45962.370661689813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45962.370661689813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45962.370661689813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45962.370661689813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45962.370661689813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45962.370661689813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45962.370661689813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45962.370661689813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45962.370661689813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45962.370661689813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45962.370661689813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45962.370661689813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45962.370661689813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45962.370661689813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45962.370661689813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45962.370661689813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45962.370661689813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45962.370661689813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45962.370661689813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45962.370661689813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45962.370661689813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45962.370661689813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45962.370661689813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45962.370661689813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45962.370661689813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45962.370661689813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45962.370661689813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45962.370661689813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45962.370661689813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45962.370661689813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45962.370661689813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45962.370661689813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45962.370661689813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45962.370661689813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45962.370661689813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45962.370661689813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45962.370661689813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45962.370661689813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45962.370661689813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45962.370661689813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45962.370661689813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45962.370661689813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45962.370661689813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45962.370661689813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45962.370661689813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45962.370661689813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45962.370661689813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45962.370661689813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45962.370661689813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45962.370661689813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45962.370661689813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45962.370661689813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45962.370661689813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45962.370661689813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45962.370661689813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45962.370661689813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45962.370661689813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45962.370661689813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45962.370661689813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45962.370661689813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45962.370661689813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45962.370661689813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45962.370661689813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45962.370661689813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45962.370661689813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45962.370661689813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45962.370661689813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45962.370661689813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45962.370661689813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45962.370661689813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45962.370661689813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45962.370661689813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45962.370661689813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45962.370661689813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45962.370661689813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45962.370661689813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45962.370661689813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45962.370661689813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45962.370661689813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45962.370661689813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45962.370661689813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45962.370661689813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45962.370661689813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45962.370661689813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45962.370661689813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45962.370661689813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45962.370661689813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45962.370661689813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45962.370661689813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45962.370661689813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45962.370661689813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45962.370661689813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45962.370661689813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45962.370661689813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45962.370661689813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45962.370661689813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45962.370661689813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45962.370661689813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45962.370661689813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45962.370661689813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45962.370661689813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45962.370661689813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45962.370661689813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45962.370661689813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45962.370661689813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45962.370661689813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45962.370661689813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45962.370661689813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45962.370661689813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45962.370661689813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45962.370661689813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45962.370661689813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45962.370661689813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45962.370661689813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45962.370661689813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45962.370661689813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45962.370661689813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45962.370661689813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45962.370661689813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45962.370661689813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45962.370661689813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45962.370661689813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45962.370661689813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45962.370661689813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45962.370661689813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45962.370661689813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45962.370661689813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45962.370661689813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45962.370661689813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45962.370661689813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45962.370661689813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45962.370661689813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45962.370661689813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45962.370661689813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45962.370661689813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45962.370661689813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45962.370661689813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45962.370661689813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45962.370661689813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45962.370661689813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45962.370661689813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45962.370661689813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45962.370661689813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45962.370661689813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45962.370661689813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45962.370661689813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45962.370661689813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45962.370661689813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45962.370661689813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45962.370661689813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45962.370661689813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45962.370661689813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45962.370661689813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45962.370661689813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45962.370661689813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45962.370661689813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45962.370661689813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45962.370661689813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45962.370661689813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45962.370661689813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45962.370661689813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45962.370661689813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45962.370661689813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45962.370661689813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45962.370661689813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45962.370661689813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45962.370661689813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45962.370661689813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45962.370661689813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45962.370661689813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45962.370661689813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45962.370661689813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45962.370661689813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45962.370661689813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45962.370661689813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45962.370661689813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45962.370661689813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45962.370661689813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45962.370661689813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45962.370661689813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45962.370661689813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45962.370661689813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45962.370661689813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45962.370661689813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45962.370661689813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45962.370661689813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45962.370661689813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45962.370661689813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45962.370661689813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45962.370661689813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45962.370661689813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45962.370661689813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45962.370661689813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45962.370661689813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45962.370661689813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45962.370661689813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45962.370661689813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45962.370661689813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45962.370661689813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45962.370661689813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45962.370661689813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45962.370661689813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45962.370661689813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45962.370661689813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45962.370661689813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45962.370661689813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45962.370661689813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45962.370661689813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45962.370661689813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45962.370661689813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45962.370661689813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45962.370661689813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45962.370661689813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45962.370661689813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45962.370661689813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45962.370661689813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45962.370661689813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45962.370661689813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45962.370661689813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45962.370661689813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45962.370661689813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45962.370661689813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45962.370661689813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45962.370661689813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45962.370661689813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45962.370661689813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45962.370661689813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45962.370661689813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45962.370661689813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45962.370661689813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45962.370661689813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45962.370661689813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45962.370661689813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45962.370661689813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45962.370661689813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45962.370661689813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45962.370661689813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45962.370661689813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45962.370661689813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45962.370661689813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45962.370661689813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45962.370661689813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45962.370661689813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45962.370661689813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45962.370661689813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45962.370661689813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45962.370661689813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45962.370661689813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45962.370661689813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45962.370661689813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45962.370661689813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45962.370661689813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45962.370661689813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45962.370661689813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45962.370661689813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45962.370661689813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45962.370661689813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45962.370661689813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45962.370661689813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45962.370661689813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45962.370661689813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45962.370661689813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45962.370661689813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45962.370661689813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45962.370661689813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45962.370661689813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45962.370661689813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45962.370661689813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45962.370661689813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45962.370661689813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45962.370661689813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45962.370661689813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45962.370661689813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45962.370661689813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45962.370661689813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45962.370661689813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45962.370661689813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45962.370661689813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45962.370661689813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45962.370661689813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45962.370661689813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45962.370661689813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45962.370661689813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45962.370661689813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45962.370661689813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45962.370661689813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45962.370661689813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45962.370661689813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45962.370661689813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45962.370661689813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45962.370661689813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45962.370661689813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45962.370661689813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45962.370661689813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45962.370661689813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45962.370661689813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45962.370661689813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45962.370661689813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45962.370661689813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45962.370661689813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45962.370661689813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45962.370661689813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45962.370661689813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45962.370661689813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45962.370661689813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45962.370661689813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45962.370661689813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45962.370661689813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45962.370661689813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45962.370661689813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45962.370661689813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45962.370661689813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45962.370661689813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45962.370661689813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45962.370661689813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45962.370661689813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45962.370661689813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45962.370661689813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45962.370661689813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45962.370661689813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45962.370661689813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45962.370661689813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45962.370661689813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45962.370661689813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45962.370661689813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45962.370661689813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45962.370661689813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45962.370661689813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45962.370661689813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45962.370661689813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45962.370661689813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45962.370661689813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45962.370661689813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45962.370661689813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45962.370661689813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45962.370661689813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45962.370661689813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45962.370661689813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45962.370661689813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45962.370661689813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45962.370661689813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45962.370661689813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45962.370661689813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45962.370661689813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45962.370661689813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45962.370661689813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45962.370661689813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45962.370661689813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45962.370661689813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45962.370661689813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45962.370661689813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45962.370661689813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45962.370661689813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45962.370661689813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45962.370661689813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45962.370661689813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45962.370661689813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45962.370661689813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45962.370661689813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45962.370661689813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45962.370661689813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45962.370661689813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45962.370661689813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45962.370661689813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45962.370661689813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45962.370661689813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45962.370661689813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45962.370661689813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45962.370661689813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45962.370661689813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45962.370661689813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45962.370661689813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45962.370661689813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45962.370661689813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45962.370661689813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45962.370661689813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45962.370661689813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45962.370661689813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45962.370661689813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45962.370661689813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45962.370661689813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45962.370661689813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45962.370661689813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45962.370661689813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45962.370661689813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45962.370661689813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45962.370661689813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45962.370661689813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45962.370661689813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45962.370661689813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45962.370661689813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45962.370661689813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45962.370661689813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45962.370661689813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45962.370661689813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45962.370661689813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45962.370661689813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45962.370661689813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45962.370661689813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45962.370661689813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45962.370661689813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45962.370661689813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45962.370661689813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45962.370661689813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45962.370661689813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45962.370661689813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45962.370661689813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45962.370661689813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45962.370661689813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45962.370661689813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45962.370661689813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45962.370661689813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45962.370661689813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45962.370661689813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45962.370661689813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45962.370661689813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45962.370661689813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45962.370661689813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45962.370661689813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45962.370661689813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45962.370661689813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45962.370661689813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45962.370661689813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45962.370661689813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45962.370661689813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45962.370661689813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45962.370661689813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45962.370661689813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45962.370661689813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45962.370661689813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45962.370661689813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45962.370661689813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45962.370661689813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45962.370661689813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45962.370661689813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45962.370661689813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45962.370661689813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45962.370661689813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45962.370661689813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45962.370661689813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45962.370661689813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45962.370661689813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45962.370661689813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45962.370661689813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45962.370661689813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45962.370661689813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45962.370661689813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45962.370661689813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45962.370661689813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45962.370661689813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45962.370661689813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45962.370661689813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45962.370661689813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45962.370661689813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45962.370661689813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45962.370661689813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45962.370661689813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45962.370661689813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45962.370661689813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45962.370661689813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45962.370661689813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45962.370661689813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45962.370661689813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45962.370661689813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45962.370661689813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45962.370661689813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45962.370661689813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45962.370661689813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45962.370661689813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45962.370661689813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45962.370661689813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45962.370661689813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45962.370661689813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45962.370661689813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45962.370661689813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45962.370661689813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45962.370661689813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45962.370661689813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45962.370661689813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45962.370661689813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45962.370661689813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45962.370661689813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45962.370661689813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45962.370661689813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45962.370661689813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45962.370661689813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45962.370661689813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45962.370661689813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45962.370661689813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45962.370661689813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45962.370661689813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45962.370661689813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45962.370661689813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45962.370661689813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45962.370661689813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45962.370661689813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45962.370661689813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45962.370661689813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45962.370661689813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45962.370661689813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45962.370661689813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45962.370661689813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45962.370661689813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45962.370661689813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45962.370661689813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45962.370661689813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45962.370661689813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45962.370661689813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45962.370661689813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45962.370661689813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45962.370661689813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45962.370661689813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45962.370661689813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45962.370661689813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45962.370661689813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45962.370661689813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45962.370661689813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45962.370661689813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45962.370661689813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45962.370661689813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45962.370661689813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45962.370661689813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45962.370661689813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45962.370661689813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45962.370661689813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45962.370661689813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45962.370661689813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45962.370661689813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45962.370661689813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45962.370661689813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45962.370661689813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45962.370661689813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45962.370661689813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45962.370661689813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45962.370661689813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45962.370661689813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45962.370661689813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45962.370661689813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45962.370661689813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45962.370661689813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45962.370661689813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45962.370661689813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45962.370661689813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45962.370661689813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45962.370661689813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45962.370661689813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45962.370661689813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45962.370661689813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45962.370661689813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45962.370661689813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45962.370661689813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45962.370661689813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45962.370661689813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45962.370661689813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45962.370661689813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45962.370661689813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45962.370661689813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45962.370661689813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45962.370661689813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45962.370661689813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45962.370661689813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45962.370661689813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45962.370661689813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45962.370661689813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45962.370661689813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45962.370661689813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45962.370661689813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45962.370661689813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45962.370661689813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45962.370661689813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45962.370661689813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45962.370661689813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45962.370661689813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45962.370661689813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45962.370661689813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45962.370661689813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45962.370661689813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45962.370661689813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45962.370661689813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45962.370661689813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45962.370661689813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45962.370661689813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45962.370661689813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45962.370661689813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45962.370661689813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45962.370661689813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45962.370661689813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45962.370661689813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45962.370661689813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45962.370661689813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45962.370661689813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45962.370661689813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45962.370661689813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45962.370661689813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45962.370661689813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45962.370661689813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45962.370661689813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45962.370661689813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45962.370661689813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45962.370661689813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45962.370661689813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45962.370661689813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45962.370661689813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45962.370661689813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45962.370661689813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45962.370661689813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45962.370661689813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45962.370661689813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45962.370661689813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45962.370661689813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45962.370661689813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45962.370661689813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45962.370661689813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45962.370661689813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45962.370661689813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45962.370661689813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45962.370661689813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45962.370661689813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45962.370661689813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45962.370661689813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45962.370661689813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45962.370661689813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45962.370661689813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45962.370661689813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45962.370661689813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45962.370661689813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45962.370661689813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45962.370661689813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45962.370661689813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45962.370661689813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45962.370661689813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45962.370661689813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45962.370661689813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45962.370661689813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45962.370661689813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45962.370661689813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45962.370661689813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45962.370661689813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45962.370661689813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45962.370661689813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45962.370661689813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45962.370661689813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45962.370661689813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45962.370661689813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45962.370661689813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45962.370661689813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45962.370661689813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45962.370661689813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45962.370661689813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45962.370661689813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45962.370661689813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45962.370661689813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45962.370661689813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45962.370661689813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45962.370661689813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45962.370661689813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45962.370661689813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45962.370661689813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45962.370661689813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45962.370661689813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45962.370661689813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45962.370661689813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45962.370661689813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45962.370661689813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45962.370661689813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45962.370661689813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45962.370661689813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45962.370661689813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45962.370661689813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45962.370661689813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45962.370661689813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45962.370661689813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45962.370661689813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45962.370661689813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45962.370661689813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45962.370661689813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45962.370661689813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45962.370661689813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45962.370661689813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45962.370661689813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45962.370661689813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45962.370661689813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45962.370661689813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45962.370661689813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45962.370661689813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45962.370661689813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45962.370661689813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45962.370661689813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45962.370661689813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45962.370661689813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45962.370661689813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45962.370661689813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45962.370661689813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45962.370661689813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45962.370661689813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45962.370661689813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45962.370661689813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45962.370661689813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45962.370661689813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45962.370661689813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45962.370661689813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45962.370661689813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45962.370661689813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45962.370661689813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45962.370661689813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45962.370661689813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45962.370661689813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45962.370661689813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45962.370661689813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45962.370661689813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45962.370661689813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45962.370661689813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45962.370661689813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45962.370661689813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45962.370661689813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45962.370661689813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45962.370661689813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45962.370661689813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45962.370661689813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45962.370661689813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45962.370661689813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45962.370661689813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45962.370661689813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45962.370661689813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45962.370661689813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45962.370661689813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45962.370661689813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45962.370661689813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45962.370661689813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45962.370661689813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45962.370661689813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45962.370661689813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45962.370661689813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45962.370661689813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45962.370661689813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45962.370661689813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45962.370661689813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45962.370661689813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45962.370661689813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45962.370661689813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45962.370661689813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45962.370661689813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45962.370661689813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45962.370661689813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45962.370661689813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45962.370661689813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45962.370661689813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45962.370661689813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45962.370661689813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45962.370661689813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45962.370661689813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45962.370661689813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45962.370661689813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45962.370661689813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45962.370661689813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45962.370661689813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45962.370661689813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45962.370661689813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45962.370661689813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45962.370661689813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45962.370661689813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45962.370661689813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45962.370661689813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45962.370661689813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45962.370661689813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45962.370661689813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45962.370661689813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45962.370661689813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45962.370661689813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45962.370661689813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45962.370661689813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45962.370661689813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45962.370661689813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45962.370661689813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45962.370661689813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45962.370661689813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45962.370661689813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45962.370661689813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45962.370661689813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45962.370661689813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45962.370661689813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45962.370661689813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45962.370661689813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45962.370661689813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45962.370661689813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45962.370661689813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45962.370661689813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45962.370661689813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45962.370661689813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45962.370661689813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45962.370661689813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45962.370661689813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45962.370661689813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45962.370661689813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45962.370661689813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45962.370661689813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45962.370661689813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45962.370661689813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45962.370661689813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45962.370661689813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45962.370661689813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45962.370661689813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45962.370661689813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45962.370661689813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45962.370661689813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45962.370661689813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45962.370661689813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45962.370661689813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45962.370661689813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45962.370661689813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45962.370661689813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45962.370661689813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45962.370661689813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45962.370661689813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45962.370661689813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45962.370661689813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45962.370661689813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45962.370661689813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45962.370661689813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45962.370661689813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45962.370661689813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45962.370661689813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45962.370661689813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45962.370661689813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45962.370661689813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45962.370661689813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45962.370661689813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45962.370661689813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45962.370661689813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45962.370661689813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45962.370661689813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45962.370661689813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45962.370661689813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45962.370661689813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45962.370661689813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45962.370661689813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45962.370661689813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45962.370661689813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45962.370661689813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45962.370661689813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45962.370661689813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45962.370661689813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45962.370661689813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45962.370661689813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45962.370661689813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45962.370661689813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45962.370661689813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45962.370661689813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45962.370661689813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45962.370661689813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45962.370661689813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45962.370661689813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45962.370661689813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45962.370661689813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45962.370661689813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45962.370661689813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45962.370661689813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45962.370661689813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45962.370661689813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45962.370661689813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45962.370661689813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45962.370661689813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45962.370661689813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45962.370661689813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45962.370661689813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45962.370661689813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45962.370661689813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45962.370661689813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45962.370661689813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45962.370661689813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45962.370661689813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45962.370661689813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45962.370661689813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45962.370661689813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45962.370661689813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45962.370661689813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45962.370661689813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45962.370661689813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45962.370661689813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45962.370661689813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45962.370661689813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45962.370661689813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45962.370661689813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45962.370661689813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45962.370661689813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45962.370661689813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45962.370661689813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45962.370661689813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45962.370661689813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45962.370661689813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45962.370661689813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45962.370661689813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45962.370661689813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45962.370661689813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45962.370661689813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45962.370661689813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45962.370661689813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45962.370661689813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45962.370661689813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45962.370661689813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45962.370661689813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45962.370661689813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45962.370661689813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45962.370661689813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45962.370661689813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45962.370661689813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45962.370661689813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45962.370661689813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45962.370661689813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45962.370661689813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45962.370661689813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45962.370661689813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45962.370661689813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45962.370661689813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45962.370661689813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45962.370661689813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45962.370661689813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45962.370661689813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45962.370661689813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45962.370661689813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45962.370661689813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45962.370661689813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45962.370661689813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45962.370661689813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45962.370661689813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45962.370661689813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45962.370661689813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45962.370661689813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45962.370661689813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45962.370661689813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45962.370661689813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45962.370661689813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45962.370661689813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45962.370661689813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45962.370661689813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45962.370661689813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45962.370661689813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45962.370661689813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45962.370661689813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45962.370661689813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45962.370661689813</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3"/>
  <sheetViews>
    <sheetView tabSelected="1" workbookViewId="0">
      <selection activeCell="A7" sqref="A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258.88994409721636</v>
      </c>
      <c r="H2" s="99">
        <v>45703.474768518521</v>
      </c>
      <c r="I2" s="99" t="str">
        <f>IFERROR(VLOOKUP(D2,DB!A:F,6,0),"")</f>
        <v>SCECO</v>
      </c>
      <c r="J2" s="99" t="str">
        <f>IFERROR(VLOOKUP(D2,DB!A:G,7,0),"")</f>
        <v>Dead</v>
      </c>
      <c r="K2" s="101" t="s">
        <v>39120</v>
      </c>
      <c r="L2" s="94" t="str">
        <f>IFERROR(VLOOKUP(D2,DB!A:I,9,0),"")</f>
        <v>Latis</v>
      </c>
    </row>
    <row r="3" spans="1:16" ht="26.25" customHeight="1">
      <c r="A3" s="169" t="s">
        <v>39121</v>
      </c>
      <c r="B3" s="119" t="str">
        <f>IFERROR(VLOOKUP(D3,DB!A:K,11,0),"")</f>
        <v>R4</v>
      </c>
      <c r="C3" s="120">
        <v>1</v>
      </c>
      <c r="D3" s="94" t="s">
        <v>28974</v>
      </c>
      <c r="E3" s="98" t="s">
        <v>39021</v>
      </c>
      <c r="F3" s="123">
        <v>45960.96875</v>
      </c>
      <c r="G3" s="124">
        <f ca="1">IFERROR(NOW()-F3,"")</f>
        <v>1.4019116898125503</v>
      </c>
      <c r="H3" s="123">
        <v>45960.963101851848</v>
      </c>
      <c r="I3" s="119" t="str">
        <f>IFERROR(VLOOKUP(D3,DB!A:F,6,0),"")</f>
        <v>SCECO</v>
      </c>
      <c r="J3" s="119" t="str">
        <f>IFERROR(VLOOKUP(D3,DB!A:G,7,0),"")</f>
        <v>Weak</v>
      </c>
      <c r="K3" s="125" t="s">
        <v>39122</v>
      </c>
      <c r="L3" s="121" t="str">
        <f>IFERROR(VLOOKUP(D3,DB!A:I,9,0),"")</f>
        <v>Latis</v>
      </c>
    </row>
    <row r="4" spans="1:16" ht="15" customHeight="1">
      <c r="A4" s="119" t="s">
        <v>39123</v>
      </c>
      <c r="B4" s="119" t="str">
        <f>IFERROR(VLOOKUP(D4,DB!A:K,11,0),"")</f>
        <v>R4</v>
      </c>
      <c r="C4" s="120">
        <v>1</v>
      </c>
      <c r="D4" s="121" t="s">
        <v>38736</v>
      </c>
      <c r="E4" s="98" t="s">
        <v>39021</v>
      </c>
      <c r="F4" s="123">
        <v>45962.334421296298</v>
      </c>
      <c r="G4" s="124">
        <f ca="1">IFERROR(NOW()-F4,"")</f>
        <v>3.6240393514162861E-2</v>
      </c>
      <c r="H4" s="123">
        <v>45962.319675925923</v>
      </c>
      <c r="I4" s="119" t="str">
        <f>IFERROR(VLOOKUP(D4,DB!A:F,6,0),"")</f>
        <v>Generator-SG</v>
      </c>
      <c r="J4" s="119" t="str">
        <f>IFERROR(VLOOKUP(D4,DB!A:G,7,0),"")</f>
        <v>Dead</v>
      </c>
      <c r="K4" s="125" t="s">
        <v>39124</v>
      </c>
      <c r="L4" s="121" t="str">
        <f>IFERROR(VLOOKUP(D4,DB!A:I,9,0),"")</f>
        <v>Latis</v>
      </c>
    </row>
    <row r="5" spans="1:16" ht="15" customHeight="1">
      <c r="A5" s="119" t="s">
        <v>39125</v>
      </c>
      <c r="B5" s="119" t="str">
        <f>IFERROR(VLOOKUP(D5,DB!A:K,11,0),"")</f>
        <v>R4</v>
      </c>
      <c r="C5" s="120">
        <v>1</v>
      </c>
      <c r="D5" s="121" t="s">
        <v>32088</v>
      </c>
      <c r="E5" s="98" t="s">
        <v>39021</v>
      </c>
      <c r="F5" s="123">
        <v>45962.239988425928</v>
      </c>
      <c r="G5" s="124">
        <f ca="1">IFERROR(NOW()-F5,"")</f>
        <v>0.13067326388409128</v>
      </c>
      <c r="H5" s="123">
        <v>45962.363958333335</v>
      </c>
      <c r="I5" s="119" t="str">
        <f>IFERROR(VLOOKUP(D5,DB!A:F,6,0),"")</f>
        <v>SCECO</v>
      </c>
      <c r="J5" s="119" t="str">
        <f>IFERROR(VLOOKUP(D5,DB!A:G,7,0),"")</f>
        <v>Dead</v>
      </c>
      <c r="K5" s="125" t="s">
        <v>39126</v>
      </c>
      <c r="L5" s="121" t="str">
        <f>IFERROR(VLOOKUP(D5,DB!A:I,9,0),"")</f>
        <v>Latis</v>
      </c>
    </row>
    <row r="6" spans="1:16" ht="15" customHeight="1">
      <c r="A6" s="119" t="s">
        <v>39127</v>
      </c>
      <c r="B6" s="119" t="str">
        <f>IFERROR(VLOOKUP(D6,DB!A:K,11,0),"")</f>
        <v>R4</v>
      </c>
      <c r="C6" s="120">
        <v>1</v>
      </c>
      <c r="D6" s="121" t="s">
        <v>30331</v>
      </c>
      <c r="E6" s="98" t="s">
        <v>39021</v>
      </c>
      <c r="F6" s="123">
        <v>45962.367523148147</v>
      </c>
      <c r="G6" s="124">
        <f ca="1">IFERROR(NOW()-F6,"")</f>
        <v>3.1385416659759358E-3</v>
      </c>
      <c r="H6" s="123">
        <v>45962.36141203704</v>
      </c>
      <c r="I6" s="119" t="str">
        <f>IFERROR(VLOOKUP(D6,DB!A:F,6,0),"")</f>
        <v>SCECO</v>
      </c>
      <c r="J6" s="119" t="str">
        <f>IFERROR(VLOOKUP(D6,DB!A:G,7,0),"")</f>
        <v>Dead</v>
      </c>
      <c r="K6" s="125" t="s">
        <v>39128</v>
      </c>
      <c r="L6" s="121" t="str">
        <f>IFERROR(VLOOKUP(D6,DB!A:I,9,0),"")</f>
        <v>Latis</v>
      </c>
    </row>
    <row r="7" spans="1:16" ht="15" customHeight="1">
      <c r="A7" s="119"/>
      <c r="B7" s="119" t="str">
        <f>IFERROR(VLOOKUP(D7,DB!A:K,11,0),"")</f>
        <v/>
      </c>
      <c r="C7" s="120"/>
      <c r="D7" s="94"/>
      <c r="E7" s="98"/>
      <c r="F7" s="123"/>
      <c r="G7" s="124">
        <f ca="1">IFERROR(NOW()-F7,"")</f>
        <v>45962.370661689813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45962.370661689813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45962.370661689813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45962.370661689813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45962.370661689813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45962.370661689813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45962.370661689813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45962.370661689813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45962.370661689813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45962.370661689813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45962.370661689813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45962.370661689813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45962.370661689813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45962.370661689813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45962.370661689813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45962.370661689813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45962.370661689813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45962.370661689813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45962.370661689813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45962.370661689813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45962.370661689813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45962.370661689813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45962.370661689813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45962.370661689813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45962.370661689813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45962.370661689813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45962.370661689813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45962.370661689813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45962.370661689813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45962.370661689813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45962.370661689813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45962.370661689813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45962.370661689813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45962.370661689813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45962.370661689813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45962.370661689813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45962.370661689813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45962.370661689813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45962.370661689813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45962.370661689813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45962.370661689813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45962.370661689813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45962.370661689813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45962.370661689813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45962.370661689813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45962.370661689813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45962.370661689813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45962.370661689813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45962.370661689813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45962.370661689813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45962.370661689813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45962.370661689813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45962.370661689813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45962.370661689813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45962.370661689813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45962.370661689813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45962.370661689813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45962.370661689813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45962.370661689813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45962.370661689813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45962.370661689813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45962.370661689813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45962.370661689813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45962.370661689813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45962.370661689813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45962.370661689813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45962.370661689813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45962.370661689813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45962.370661689813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45962.370661689813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45962.370661689813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45962.370661689813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45962.370661689813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45962.370661689813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45962.370661689813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45962.370661689813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45962.370661689813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45962.370661689813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45962.370661689813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45962.370661689813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45962.370661689813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45962.370661689813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45962.370661689813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45962.370661689813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45962.370661689813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45962.370661689813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45962.370661689813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45962.370661689813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45962.370661689813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45962.370661689813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45962.370661689813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45962.370661689813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45962.370661689813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45962.370661689813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45962.370661689813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45962.370661689813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45962.370661689813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45962.370661689813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45962.370661689813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45962.370661689813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45962.370661689813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45962.370661689813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45962.370661689813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45962.370661689813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45962.370661689813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45962.370661689813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45962.370661689813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45962.370661689813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45962.370661689813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45962.370661689813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45962.370661689813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45962.370661689813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45962.370661689813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45962.370661689813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45962.370661689813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45962.370661689813</v>
      </c>
      <c r="H122" s="123"/>
      <c r="I122" s="119" t="str">
        <f>IFERROR(VLOOKUP(D122,DB!A:F,6,0),"")</f>
        <v/>
      </c>
      <c r="J122" s="119" t="str">
        <f>IFERROR(VLOOKUP(D122,DB!A:G,7,0),"")</f>
        <v/>
      </c>
      <c r="K122" s="125"/>
      <c r="L122" s="121" t="str">
        <f>IFERROR(VLOOKUP(D122,DB!A:I,9,0),"")</f>
        <v/>
      </c>
    </row>
    <row r="123" spans="1:12" ht="15" customHeight="1">
      <c r="A123" s="126"/>
      <c r="B123" s="126" t="str">
        <f>IFERROR(VLOOKUP(D123,DB!A:K,11,0),"")</f>
        <v/>
      </c>
      <c r="C123" s="127"/>
      <c r="D123" s="128"/>
      <c r="E123" s="129"/>
      <c r="F123" s="130"/>
      <c r="G123" s="131">
        <f ca="1">IFERROR(NOW()-F123,"")</f>
        <v>45962.370661689813</v>
      </c>
      <c r="H123" s="130"/>
      <c r="I123" s="126" t="str">
        <f>IFERROR(VLOOKUP(D123,DB!A:F,6,0),"")</f>
        <v/>
      </c>
      <c r="J123" s="126" t="str">
        <f>IFERROR(VLOOKUP(D123,DB!A:G,7,0),"")</f>
        <v/>
      </c>
      <c r="K123" s="132"/>
      <c r="L123" s="128" t="str">
        <f>IFERROR(VLOOKUP(D123,DB!A:I,9,0),"")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39129</v>
      </c>
      <c r="B2" s="37" t="str">
        <f>IFERROR(VLOOKUP(D2,DB!A:K,11,0),"")</f>
        <v>R5</v>
      </c>
      <c r="C2" s="37">
        <v>3</v>
      </c>
      <c r="D2" s="118" t="s">
        <v>36011</v>
      </c>
      <c r="E2" s="37" t="s">
        <v>39021</v>
      </c>
      <c r="F2" s="38">
        <v>45891.832060185188</v>
      </c>
      <c r="G2" s="144">
        <f ca="1">IFERROR(NOW()-F2,"")</f>
        <v>70.538601504624239</v>
      </c>
      <c r="H2" s="38">
        <v>45891.790393518517</v>
      </c>
      <c r="I2" s="37" t="str">
        <f>IFERROR(VLOOKUP(D2,DB!A:F,6,0),"")</f>
        <v>Generator-SG</v>
      </c>
      <c r="J2" s="37" t="str">
        <f>IFERROR(VLOOKUP(D2,DB!A:G,7,0),"")</f>
        <v>Vandalized</v>
      </c>
      <c r="K2" s="37" t="s">
        <v>39130</v>
      </c>
      <c r="L2" s="37" t="str">
        <f>IFERROR(VLOOKUP(D2,DB!A:I,9,0),"")</f>
        <v>Latis</v>
      </c>
      <c r="M2" s="117"/>
    </row>
    <row r="3" spans="1:13" ht="30.75">
      <c r="A3" s="37" t="s">
        <v>39131</v>
      </c>
      <c r="B3" s="37" t="str">
        <f>IFERROR(VLOOKUP(D3,DB!A:K,11,0),"")</f>
        <v>R5</v>
      </c>
      <c r="C3" s="37">
        <v>1</v>
      </c>
      <c r="D3" s="37" t="s">
        <v>33268</v>
      </c>
      <c r="E3" s="37" t="s">
        <v>39100</v>
      </c>
      <c r="F3" s="38">
        <v>45926.188877314817</v>
      </c>
      <c r="G3" s="144">
        <f t="shared" ref="G3" ca="1" si="0">IFERROR(NOW()-F3,"")</f>
        <v>36.181784374995914</v>
      </c>
      <c r="H3" s="38">
        <v>45926.158159722225</v>
      </c>
      <c r="I3" s="37" t="str">
        <f>IFERROR(VLOOKUP(D3,DB!A:F,6,0),"")</f>
        <v>SCECO</v>
      </c>
      <c r="J3" s="37" t="str">
        <f>IFERROR(VLOOKUP(D3,DB!A:G,7,0),"")</f>
        <v>Good</v>
      </c>
      <c r="K3" s="37" t="s">
        <v>39132</v>
      </c>
      <c r="L3" s="37" t="str">
        <f>IFERROR(VLOOKUP(D3,DB!A:I,9,0),"")</f>
        <v>Latis</v>
      </c>
      <c r="M3" s="117"/>
    </row>
    <row r="4" spans="1:13" ht="48" customHeight="1">
      <c r="A4" s="152" t="s">
        <v>39133</v>
      </c>
      <c r="B4" s="152" t="str">
        <f>IFERROR(VLOOKUP(D4,DB!A:K,11,0),"")</f>
        <v>R5</v>
      </c>
      <c r="C4" s="152">
        <v>1</v>
      </c>
      <c r="D4" s="152" t="s">
        <v>34758</v>
      </c>
      <c r="E4" s="152" t="s">
        <v>39100</v>
      </c>
      <c r="F4" s="153">
        <v>45948.661111111112</v>
      </c>
      <c r="G4" s="154">
        <f ca="1">IFERROR(NOW()-F4,"")</f>
        <v>13.709550578700146</v>
      </c>
      <c r="H4" s="153">
        <v>45948.661111111112</v>
      </c>
      <c r="I4" s="152" t="str">
        <f>IFERROR(VLOOKUP(D4,DB!A:F,6,0),"")</f>
        <v>SCECO</v>
      </c>
      <c r="J4" s="152" t="str">
        <f>IFERROR(VLOOKUP(D4,DB!A:G,7,0),"")</f>
        <v>Dead</v>
      </c>
      <c r="K4" s="152" t="s">
        <v>39134</v>
      </c>
      <c r="L4" s="152" t="str">
        <f>IFERROR(VLOOKUP(D4,DB!A:I,9,0),"")</f>
        <v>Latis</v>
      </c>
    </row>
    <row r="5" spans="1:13" ht="15">
      <c r="A5" s="152"/>
      <c r="B5" s="152" t="str">
        <f>IFERROR(VLOOKUP(D5,DB!A:K,11,0),"")</f>
        <v/>
      </c>
      <c r="C5" s="152"/>
      <c r="D5" s="152"/>
      <c r="E5" s="152"/>
      <c r="F5" s="153"/>
      <c r="G5" s="154">
        <f ca="1">IFERROR(NOW()-F5,"")</f>
        <v>45962.370661689813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45962.370661689813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45962.370661689813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45962.370661689813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45962.370661689813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45962.370661689813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45962.370661689813</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45962.370661689813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45962.370661689813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45962.370661689813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45962.370661689813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45962.370661689813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45962.370661689813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45962.370661689813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45962.370661689813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45962.370661689813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45962.370661689813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45962.370661689813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45962.370661689813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45962.370661689813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45962.370661689813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45962.370661689813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45962.370661689813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45962.370661689813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45962.370661689813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45962.370661689813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45962.370661689813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45962.370661689813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45962.370661689813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45962.370661689813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45962.370661689813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45962.370661689813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45962.370661689813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45962.370661689813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45962.370661689813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45962.370661689813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45962.370661689813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45962.370661689813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45962.370661689813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45962.370661689813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45962.370661689813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45962.370661689813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45962.370661689813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45962.370661689813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45962.370661689813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45962.370661689813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45962.370661689813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45962.370661689813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45962.370661689813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45962.370661689813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45962.370661689813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45962.370661689813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45962.370661689813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45962.370661689813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45962.370661689813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45962.370661689813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45962.370661689813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45962.370661689813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45962.370661689813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45962.370661689813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45962.370661689813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45962.370661689813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45962.370661689813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45962.370661689813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45962.370661689813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45962.370661689813</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45962.370661689813</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45962.370661689813</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45962.370661689813</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45962.370661689813</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45962.370661689813</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45962.370661689813</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45962.370661689813</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45962.370661689813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45962.370661689813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45962.370661689813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45962.370661689813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45962.370661689813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45962.370661689813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45962.370661689813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45962.370661689813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45962.370661689813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45962.370661689813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45962.370661689813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45962.370661689813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45962.370661689813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45962.370661689813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45962.370661689813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45962.370661689813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45962.370661689813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45962.370661689813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45962.370661689813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45962.370661689813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45962.370661689813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45962.370661689813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45962.370661689813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45962.370661689813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45962.370661689813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45962.370661689813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45962.370661689813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45962.370661689813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45962.370661689813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45962.370661689813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45962.370661689813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45962.370661689813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45962.370661689813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45962.370661689813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45962.370661689813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45962.370661689813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45962.370661689813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45962.370661689813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45962.370661689813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45962.370661689813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45962.370661689813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45962.370661689813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45962.370661689813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45962.370661689813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45962.370661689813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45962.370661689813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45962.370661689813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45962.370661689813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45962.370661689813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45962.370661689813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45962.370661689813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45962.370661689813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45962.370661689813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45962.370661689813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45962.370661689813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45962.370661689813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45962.370661689813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45962.370661689813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45962.370661689813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45962.370661689813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45962.370661689813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45962.370661689813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45962.370661689813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45962.370661689813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45962.370661689813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45962.370661689813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45962.370661689813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45962.370661689813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45962.370661689813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45962.370661689813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45962.370661689813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45962.370661689813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45962.370661689813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45962.370661689813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45962.370661689813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45962.370661689813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45962.370661689813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45962.370661689813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45962.370661689813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45962.370661689813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45962.370661689813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45962.370661689813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45962.370661689813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45962.370661689813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45962.370661689813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45962.370661689813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45962.370661689813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45962.370661689813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45962.370661689813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45962.370661689813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45962.370661689813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45962.370661689813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45962.370661689813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45962.370661689813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45962.370661689813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45962.370661689813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45962.370661689813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45962.370661689813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45962.370661689813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45962.370661689813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45962.370661689813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45962.370661689813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45962.370661689813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45962.370661689813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45962.370661689813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45962.370661689813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45962.370661689813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45962.370661689813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45962.370661689813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45962.370661689813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45962.370661689813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45962.370661689813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45962.370661689813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45962.370661689813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45962.370661689813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45962.370661689813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45962.370661689813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45962.370661689813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45962.370661689813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45962.370661689813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45962.370661689813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45962.370661689813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45962.370661689813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45962.370661689813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45962.370661689813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45962.370661689813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45962.370661689813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45962.370661689813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45962.370661689813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45962.370661689813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45962.370661689813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45962.370661689813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45962.370661689813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45962.370661689813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45962.370661689813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45962.370661689813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45962.370661689813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45962.370661689813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45962.370661689813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45962.370661689813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45962.370661689813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45962.370661689813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45962.370661689813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45962.370661689813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45962.370661689813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45962.370661689813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45962.370661689813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45962.370661689813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45962.370661689813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45962.370661689813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45962.370661689813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45962.370661689813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45962.370661689813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45962.370661689813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45962.370661689813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45962.370661689813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45962.370661689813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45962.370661689813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45962.370661689813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45962.370661689813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45962.370661689813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45962.370661689813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45962.370661689813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45962.370661689813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45962.370661689813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45962.370661689813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45962.370661689813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45962.370661689813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45962.370661689813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45962.370661689813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45962.370661689813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45962.370661689813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45962.370661689813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45962.370661689813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45962.370661689813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45962.370661689813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45962.370661689813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45962.370661689813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45962.370661689813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45962.370661689813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45962.370661689813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45962.370661689813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45962.370661689813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45962.370661689813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45962.370661689813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45962.370661689813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45962.370661689813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45962.370661689813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45962.370661689813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45962.370661689813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45962.370661689813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45962.370661689813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45962.370661689813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45962.370661689813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45962.370661689813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45962.370661689813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45962.370661689813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45962.370661689813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45962.370661689813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45962.370661689813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45962.370661689813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45962.370661689813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45962.370661689813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45962.370661689813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45962.370661689813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45962.370661689813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45962.370661689813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45962.370661689813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45962.370661689813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45962.370661689813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45962.370661689813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45962.370661689813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45962.370661689813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45962.370661689813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45962.370661689813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45962.370661689813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45962.370661689813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45962.370661689813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45962.370661689813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45962.370661689813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45962.370661689813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45962.370661689813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45962.370661689813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45962.370661689813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45962.370661689813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45962.370661689813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45962.370661689813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45962.370661689813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45962.370661689813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45962.370661689813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45962.370661689813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45962.370661689813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45962.370661689813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45962.370661689813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45962.370661689813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45962.370661689813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45962.370661689813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45962.370661689813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45962.370661689813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45962.370661689813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45962.370661689813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45962.370661689813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45962.370661689813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45962.370661689813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45962.370661689813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45962.370661689813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45962.370661689813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45962.370661689813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45962.370661689813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45962.370661689813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45962.370661689813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45962.370661689813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45962.370661689813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45962.370661689813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45962.370661689813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45962.370661689813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45962.370661689813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45962.370661689813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45962.370661689813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45962.370661689813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45962.370661689813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45962.370661689813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45962.370661689813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45962.370661689813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45962.370661689813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45962.370661689813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45962.370661689813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45962.370661689813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45962.370661689813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45962.370661689813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45962.370661689813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45962.370661689813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45962.370661689813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45962.370661689813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45962.370661689813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45962.370661689813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45962.370661689813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45962.370661689813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45962.370661689813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45962.370661689813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45962.370661689813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45962.370661689813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45962.370661689813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45962.370661689813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45962.370661689813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45962.370661689813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45962.370661689813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45962.370661689813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45962.370661689813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45962.370661689813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45962.370661689813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45962.370661689813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45962.370661689813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45962.370661689813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45962.370661689813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45962.370661689813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45962.370661689813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45962.370661689813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45962.370661689813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45962.370661689813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45962.370661689813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45962.370661689813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45962.370661689813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45962.370661689813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45962.370661689813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45962.370661689813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45962.370661689813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45962.370661689813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45962.370661689813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45962.370661689813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45962.370661689813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45962.370661689813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45962.370661689813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45962.370661689813</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63" customHeight="1">
      <c r="A2" s="104" t="s">
        <v>39135</v>
      </c>
      <c r="B2" s="103" t="str">
        <f>IFERROR(VLOOKUP(D2,DB!A:K,11,0),"")</f>
        <v>R6</v>
      </c>
      <c r="C2" s="105">
        <v>13</v>
      </c>
      <c r="D2" s="103" t="s">
        <v>32256</v>
      </c>
      <c r="E2" s="106" t="s">
        <v>39136</v>
      </c>
      <c r="F2" s="107">
        <v>45962.338877314818</v>
      </c>
      <c r="G2" s="77">
        <f ca="1">IFERROR(NOW()-F2,"-")</f>
        <v>3.1784374994458631E-2</v>
      </c>
      <c r="H2" s="107">
        <v>45962.328819444447</v>
      </c>
      <c r="I2" s="103" t="str">
        <f>IFERROR(VLOOKUP(D2,DB!A:F,6,0),"")</f>
        <v>SCECO</v>
      </c>
      <c r="J2" s="102" t="str">
        <f>IFERROR(VLOOKUP(D2,DB!A:G,7,0),"")</f>
        <v>Dead</v>
      </c>
      <c r="K2" s="108" t="s">
        <v>39137</v>
      </c>
      <c r="L2" s="109" t="str">
        <f>IFERROR(VLOOKUP(D2,DB!A:I,9,0),"")</f>
        <v>Latis</v>
      </c>
    </row>
    <row r="3" spans="1:16383" ht="31.5" customHeight="1">
      <c r="A3" s="104"/>
      <c r="B3" s="103" t="str">
        <f>IFERROR(VLOOKUP(D3,DB!A:K,11,0),"")</f>
        <v/>
      </c>
      <c r="C3" s="105"/>
      <c r="D3" s="103"/>
      <c r="E3" s="106"/>
      <c r="F3" s="107"/>
      <c r="G3" s="77">
        <f ca="1">IFERROR(NOW()-F3,"-")</f>
        <v>45962.370661689813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45962.370661689813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45962.370661689813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45962.370661689813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45962.370661689813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45962.370661689813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45962.370661689813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45962.370661689813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45962.370661689813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45962.370661689813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45962.370661689813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45962.370661689813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45962.370661689813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45962.370661689813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45962.370661689813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45962.370661689813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45962.370661689813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45962.370661689813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45962.370661689813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45962.370661689813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45962.370661689813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45962.370661689813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45962.370661689813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45962.370661689813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45962.370661689813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45962.370661689813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45962.370661689813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45962.370661689813</v>
      </c>
      <c r="H30" s="107"/>
      <c r="I30" s="103" t="str">
        <f>IFERROR(VLOOKUP(D30,DB!A:F,6,0),"")</f>
        <v/>
      </c>
      <c r="J30" s="102" t="str">
        <f>IFERROR(VLOOKUP(D30,DB!A:G,7,0),"")</f>
        <v/>
      </c>
      <c r="K30" s="108"/>
      <c r="L30" s="109" t="str">
        <f>IFERROR(VLOOKUP(D30,DB!A:I,9,0),"")</f>
        <v/>
      </c>
    </row>
  </sheetData>
  <dataValidations count="2">
    <dataValidation allowBlank="1" showInputMessage="1" showErrorMessage="1" sqref="E1" xr:uid="{380493DB-286A-4683-AF55-C78F04945A49}"/>
    <dataValidation type="list" allowBlank="1" showInputMessage="1" showErrorMessage="1" sqref="E2:E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2025-11-01T05:55:14Z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